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25" windowWidth="14325" windowHeight="7530" activeTab="0"/>
  </bookViews>
  <sheets>
    <sheet name="Enerģijas patēriņa uzskaite" sheetId="1" r:id="rId1"/>
    <sheet name="Enerģijas patēriņa aprēķins" sheetId="2" r:id="rId2"/>
    <sheet name="Kurināmā patēriņš" sheetId="3" r:id="rId3"/>
    <sheet name="Diagramma" sheetId="4" r:id="rId4"/>
    <sheet name="CO2 izmešu aprēķins" sheetId="5" r:id="rId5"/>
    <sheet name="Celtnes audits" sheetId="6" r:id="rId6"/>
    <sheet name="Ierosinājumi energotaupības pas" sheetId="7" r:id="rId7"/>
  </sheets>
  <definedNames>
    <definedName name="_xlnm.Print_Area" localSheetId="2">'Kurināmā patēriņš'!$A$1:$K$27</definedName>
  </definedNames>
  <calcPr fullCalcOnLoad="1"/>
</workbook>
</file>

<file path=xl/comments5.xml><?xml version="1.0" encoding="utf-8"?>
<comments xmlns="http://schemas.openxmlformats.org/spreadsheetml/2006/main">
  <authors>
    <author>gpugliese</author>
  </authors>
  <commentList>
    <comment ref="D11" authorId="0">
      <text>
        <r>
          <rPr>
            <b/>
            <sz val="8"/>
            <rFont val="Tahoma"/>
            <family val="0"/>
          </rPr>
          <t>Multiplication with CO2 per kWh is given for default...please change it according to the unit by wich your energy consumption is expressed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This factor depends on the electricity Mix generation, that may vary for each Country and year. 
The factor used here is for Spanish . 
Use the factor corresponding to your Country 
 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sz val="8"/>
            <rFont val="Tahoma"/>
            <family val="0"/>
          </rPr>
          <t xml:space="preserve">i.e. Butane and Propane 
</t>
        </r>
      </text>
    </comment>
  </commentList>
</comments>
</file>

<file path=xl/sharedStrings.xml><?xml version="1.0" encoding="utf-8"?>
<sst xmlns="http://schemas.openxmlformats.org/spreadsheetml/2006/main" count="412" uniqueCount="298">
  <si>
    <t>Nintendo</t>
  </si>
  <si>
    <t>Equipo de sonido completo</t>
  </si>
  <si>
    <t>20 c€/kWh</t>
  </si>
  <si>
    <t>15 c€/kWh</t>
  </si>
  <si>
    <t>12 c€/kWh</t>
  </si>
  <si>
    <t>X</t>
  </si>
  <si>
    <t>kg</t>
  </si>
  <si>
    <t xml:space="preserve">kg </t>
  </si>
  <si>
    <t>×</t>
  </si>
  <si>
    <t>kWh</t>
  </si>
  <si>
    <t>kg/litre</t>
  </si>
  <si>
    <t>kg/m³</t>
  </si>
  <si>
    <t>per kWh</t>
  </si>
  <si>
    <t xml:space="preserve">TJ </t>
  </si>
  <si>
    <t>---</t>
  </si>
  <si>
    <t xml:space="preserve"> kg </t>
  </si>
  <si>
    <t>Comments</t>
  </si>
  <si>
    <t xml:space="preserve">X </t>
  </si>
  <si>
    <t xml:space="preserve">No </t>
  </si>
  <si>
    <t xml:space="preserve">Movement toward eliminating portable heaters has begun, but some rooms still have heating problems to be addressed. </t>
  </si>
  <si>
    <t xml:space="preserve">Our school is very spread out, making sharing inconvenient. </t>
  </si>
  <si>
    <t xml:space="preserve">No equipment consolidation plan has been developed or implemented. </t>
  </si>
  <si>
    <t xml:space="preserve">Some vents are blocked in classrooms. </t>
  </si>
  <si>
    <t xml:space="preserve">Doors are left open longer than necessary not only during school entry times. </t>
  </si>
  <si>
    <t>Weekly inspection by head caretaker. Staff and students report problems promptly.</t>
  </si>
  <si>
    <t>Yes, this practice has been widely implemented by caretakers</t>
  </si>
  <si>
    <t xml:space="preserve">Not always; frequently windows are open while radiators are on. </t>
  </si>
  <si>
    <t>T</t>
  </si>
  <si>
    <t>B</t>
  </si>
  <si>
    <t>Put in place a frequent a programme for cleaning luminaries</t>
  </si>
  <si>
    <r>
      <t>m</t>
    </r>
    <r>
      <rPr>
        <sz val="10"/>
        <rFont val="Arial"/>
        <family val="2"/>
      </rPr>
      <t>³</t>
    </r>
  </si>
  <si>
    <t xml:space="preserve">Drips are solved promptly  </t>
  </si>
  <si>
    <t xml:space="preserve">Computer monitors are often left on when not in use; while computers are generally put into sleep mode. </t>
  </si>
  <si>
    <t xml:space="preserve">Not always; frequently some lights are kept on during the day. </t>
  </si>
  <si>
    <t xml:space="preserve">Some equipment (computers) is Energy Star rated but no conscious effort has been made to buy only energy efficient machines. </t>
  </si>
  <si>
    <t xml:space="preserve">Only the toilets are equipped with a timer switch. </t>
  </si>
  <si>
    <t xml:space="preserve">No, it is not a standard practice.  Only a few light bulbs are cleaned as part of  general facility cleaning activities.  </t>
  </si>
  <si>
    <t xml:space="preserve">Only in a few rooms </t>
  </si>
  <si>
    <t xml:space="preserve">Some windows and curtains are usually closed after school, but not systematically. It depends on the caretaker's aware. </t>
  </si>
  <si>
    <t xml:space="preserve">No all facilities lack insulation  </t>
  </si>
  <si>
    <t xml:space="preserve">No and no refurbishment is planned in the short term. </t>
  </si>
  <si>
    <t>Yes, boilers are news and properly insulated</t>
  </si>
  <si>
    <t xml:space="preserve">No but it has been planned as a future task </t>
  </si>
  <si>
    <t xml:space="preserve">Elektroierīču enerģijas patēriņa uzskaite </t>
  </si>
  <si>
    <t>Elektroierīču saraksts (Ierīces – Apgaismojums)</t>
  </si>
  <si>
    <t>Istaba/Telpa</t>
  </si>
  <si>
    <t>Ierīce</t>
  </si>
  <si>
    <r>
      <t xml:space="preserve">Veids </t>
    </r>
    <r>
      <rPr>
        <b/>
        <sz val="8"/>
        <rFont val="Arial"/>
        <family val="2"/>
      </rPr>
      <t>(Apgaismojums;
Elektroierīce, elektroniskā aparatūra)</t>
    </r>
    <r>
      <rPr>
        <b/>
        <sz val="10"/>
        <rFont val="Arial"/>
        <family val="2"/>
      </rPr>
      <t xml:space="preserve">
</t>
    </r>
  </si>
  <si>
    <t>Pārbaudes lapa</t>
  </si>
  <si>
    <t>Ierīces, kuras darbina kurināmais (Apkure – Atdzesēšana utt..)</t>
  </si>
  <si>
    <t>Ierīces</t>
  </si>
  <si>
    <r>
      <t xml:space="preserve">                Veids
</t>
    </r>
    <r>
      <rPr>
        <b/>
        <sz val="8"/>
        <rFont val="Arial"/>
        <family val="2"/>
      </rPr>
      <t>(Telpas apkure un atdzesēšana; ūdens sildīšana; ēdiena  gatavošana utt.)</t>
    </r>
    <r>
      <rPr>
        <b/>
        <sz val="10"/>
        <rFont val="Arial"/>
        <family val="2"/>
      </rPr>
      <t xml:space="preserve">
</t>
    </r>
  </si>
  <si>
    <r>
      <t xml:space="preserve">Kurināmā veids </t>
    </r>
    <r>
      <rPr>
        <b/>
        <sz val="8"/>
        <rFont val="Arial"/>
        <family val="2"/>
      </rPr>
      <t>(dabas gāze, šķidrais kurināmais utt.)</t>
    </r>
  </si>
  <si>
    <t xml:space="preserve">Veicot elektroiekārtu enerģijas patēriņa uzskaiti skolā vai mājās, tas vajadzētu sadalīt ierīcēs, kuras darbina elektrība un ierīcēs, kuras darbina kurināmais </t>
  </si>
  <si>
    <t>IZMAKSAS</t>
  </si>
  <si>
    <t>Izmaksu Nº       2</t>
  </si>
  <si>
    <r>
      <t xml:space="preserve">Jauda (W)   </t>
    </r>
    <r>
      <rPr>
        <b/>
        <sz val="8"/>
        <rFont val="Arial"/>
        <family val="2"/>
      </rPr>
      <t>3</t>
    </r>
  </si>
  <si>
    <t>Lietošanas stundas nedēļā</t>
  </si>
  <si>
    <t>Stundas dienā       5</t>
  </si>
  <si>
    <t>Lietošanas dienas X Nedēļas      6</t>
  </si>
  <si>
    <t>Stundas nedēļā    7  =  5  x  6</t>
  </si>
  <si>
    <t>Apgaismojums</t>
  </si>
  <si>
    <t>Kvēlspuldze 40W</t>
  </si>
  <si>
    <t>Kvēlspuldze  60W</t>
  </si>
  <si>
    <t>Kvēlspuldze  75W</t>
  </si>
  <si>
    <t>Kvēlspuldze  100W</t>
  </si>
  <si>
    <t>Luminiscentā spuldze  13W</t>
  </si>
  <si>
    <t>Luminiscentā spuldze  17W</t>
  </si>
  <si>
    <t>Luminiscentā spuldze  20W</t>
  </si>
  <si>
    <t>Luminiscentā spuldze  32W</t>
  </si>
  <si>
    <t>Luminiscentā spuldze  40W</t>
  </si>
  <si>
    <t>Electroierīces</t>
  </si>
  <si>
    <t>Gaisa kondicionieris (istabas)</t>
  </si>
  <si>
    <t>Gaisa kondicionieris</t>
  </si>
  <si>
    <t>Ventilators (galda)</t>
  </si>
  <si>
    <t>Ventilators (griestu)</t>
  </si>
  <si>
    <t>Gludeklis</t>
  </si>
  <si>
    <t xml:space="preserve">ūdens sildītājs (50 litri) </t>
  </si>
  <si>
    <t>Sūknis</t>
  </si>
  <si>
    <t>Veļas mašīna</t>
  </si>
  <si>
    <t>Trauku mazgājamā mašīna</t>
  </si>
  <si>
    <t>Ledusskapis</t>
  </si>
  <si>
    <t>Saldētava</t>
  </si>
  <si>
    <t>Matu žāvētājs</t>
  </si>
  <si>
    <t>Apģērba žāvētājs</t>
  </si>
  <si>
    <t>Blenderis</t>
  </si>
  <si>
    <t>Mikseris</t>
  </si>
  <si>
    <t>Mikroviļņu krāsns</t>
  </si>
  <si>
    <t>Sulu spiede</t>
  </si>
  <si>
    <t>Tosteris</t>
  </si>
  <si>
    <t>Putekļu sūcējs</t>
  </si>
  <si>
    <t>kafijas automāts</t>
  </si>
  <si>
    <t>Grils</t>
  </si>
  <si>
    <t xml:space="preserve">Electriskā sega </t>
  </si>
  <si>
    <t>Mitruma regulētājs</t>
  </si>
  <si>
    <t>Akvārijs</t>
  </si>
  <si>
    <t>Electriskā aparatūra</t>
  </si>
  <si>
    <t>Dators + monitors</t>
  </si>
  <si>
    <t>Radio (stereo) aparāts</t>
  </si>
  <si>
    <t xml:space="preserve">Televīzors </t>
  </si>
  <si>
    <t>Videomagnetafons</t>
  </si>
  <si>
    <t>Klēpja dators</t>
  </si>
  <si>
    <t>CD atskaņotājs</t>
  </si>
  <si>
    <t>Elektriskais urbis</t>
  </si>
  <si>
    <t>8   KOPĀ  Wh x Nedēļas:</t>
  </si>
  <si>
    <t>Nedēļu skaits mēnesī = 30/7=</t>
  </si>
  <si>
    <t>9   Wh x Mēnesis =  7 x 4,3</t>
  </si>
  <si>
    <t>10  Pārveidojam kWh x mēnesis =  9 /1000</t>
  </si>
  <si>
    <t>Patēriņa diapazons</t>
  </si>
  <si>
    <t>Elektroenerģijas cena(iedzīvotājiem):</t>
  </si>
  <si>
    <t>Starprezultāts</t>
  </si>
  <si>
    <t>Kopējās elektroenerģijas patēriņa izmaksas:</t>
  </si>
  <si>
    <t>Līdz 200 kWh</t>
  </si>
  <si>
    <t>Starp 201 and 1100 kWh</t>
  </si>
  <si>
    <t>Vairāk kā 1101 kWh</t>
  </si>
  <si>
    <r>
      <t xml:space="preserve">Wh nedēļā          </t>
    </r>
    <r>
      <rPr>
        <b/>
        <sz val="10"/>
        <rFont val="Arial"/>
        <family val="2"/>
      </rPr>
      <t>2 x 3 x 4      x 7</t>
    </r>
  </si>
  <si>
    <t>Elektriskā patēriņa reģistrācija un aprēķins</t>
  </si>
  <si>
    <t>Vārds:</t>
  </si>
  <si>
    <t>Mērījuma objekts:</t>
  </si>
  <si>
    <t>Atrašanās vieta:</t>
  </si>
  <si>
    <t xml:space="preserve">Ievietot lietoto rezīmu un izmaksas  </t>
  </si>
  <si>
    <t>Ievietot formulā</t>
  </si>
  <si>
    <t>Patēriņa faktors: tā kā dažādām ierīcēm ir dažādi noregulēšanas režīmi (piemēram, radio aparātam skaļums, gaisa kondicionierim- temperatūra) patērētā elektroenerģija ir atkarīga noregulētā režīma. Ja iekārta strādā maksimuma režīmā Patēriņa faktors ir 1, ja iekārtu noregulē u mazāku jaudu, tad samazinās elektrības patēriņš (Patēriņa faktors ir mazāks par 1). Tabulā Patēriņa faktors ir 4 kolona.</t>
  </si>
  <si>
    <t>Patēriņa Factors     4</t>
  </si>
  <si>
    <t>Kurināmā patēriņš</t>
  </si>
  <si>
    <t xml:space="preserve">Elektroenerģijas daudzums kurināmā izlasei — Konvertēšanas Tabula </t>
  </si>
  <si>
    <t>Mērījums:</t>
  </si>
  <si>
    <t>Kurināmā veidi, kurus konvertē kWh (1)</t>
  </si>
  <si>
    <t>Aprēķina, balstoties uz tīro siltumspēju</t>
  </si>
  <si>
    <t xml:space="preserve">Kurināmais </t>
  </si>
  <si>
    <t>Patērētais daudzums (mēnesī)</t>
  </si>
  <si>
    <t>Vien-ības</t>
  </si>
  <si>
    <t>Konvertēšanas faktors (1)               (kWh uz 1 vien.)</t>
  </si>
  <si>
    <t>Kopā kWh</t>
  </si>
  <si>
    <t xml:space="preserve">Dabas gāze (2) </t>
  </si>
  <si>
    <t>Sašķidrinātā gāze (butāns, propāns)</t>
  </si>
  <si>
    <t>litrs</t>
  </si>
  <si>
    <t>Akmeņogles</t>
  </si>
  <si>
    <t>Degvielas eļļa</t>
  </si>
  <si>
    <t>Koksne (25 % mitrums)</t>
  </si>
  <si>
    <t>Koksnes granulas/koksnes briketes</t>
  </si>
  <si>
    <t xml:space="preserve">Kopā </t>
  </si>
  <si>
    <t>(Avots: DIRECTIVE 2006/32/EC of 5 April 2006 on energy end-use efficiency and energy services)</t>
  </si>
  <si>
    <t xml:space="preserve">(1): Dalībvalstis var lietot citas datus, atkarībā no dotās valsts visvairāk lietotā kurināmā veida un kvalitātes. </t>
  </si>
  <si>
    <t>(2) 93 % metāns.</t>
  </si>
  <si>
    <t>Blīvuma faktors 1 vienības pārveidošanai:</t>
  </si>
  <si>
    <t xml:space="preserve">Sašķidrinātā gāze    </t>
  </si>
  <si>
    <t>kg/litrs</t>
  </si>
  <si>
    <t>Degvieleļļa</t>
  </si>
  <si>
    <t>Dabas gāze</t>
  </si>
  <si>
    <t>Aprēķinos patēriņš tiek sareizināts ar konvertēšanas faktoru kWh\kg.  Ja jūsu aprēķins ir  m³ vai l, tad formulā konvertēšanas faktora kreisā kolonnas vietā jāieliek labā kolonna</t>
  </si>
  <si>
    <t>Diagramma</t>
  </si>
  <si>
    <t>Patēriņa veids</t>
  </si>
  <si>
    <t>Patēriņš (kWh)</t>
  </si>
  <si>
    <t>Procenti (%)</t>
  </si>
  <si>
    <t>Telpu apkure &amp; dzesēšana</t>
  </si>
  <si>
    <t>Ūdens sildīšana</t>
  </si>
  <si>
    <t xml:space="preserve">Apgaismojums </t>
  </si>
  <si>
    <t>Ēdiena gatavošana</t>
  </si>
  <si>
    <t>Saldēšanas iekārtas</t>
  </si>
  <si>
    <t>Elektropreces</t>
  </si>
  <si>
    <t>Elektroniskā aparatūra</t>
  </si>
  <si>
    <t>Gaidīšanas režīms</t>
  </si>
  <si>
    <t xml:space="preserve">Citi </t>
  </si>
  <si>
    <t>Kopā</t>
  </si>
  <si>
    <t>Ievietotie skaitļi ir tikai piemēri ..Ieraksti savus skaitļus</t>
  </si>
  <si>
    <t xml:space="preserve">CO2 (ekvivalenta) izmešu aprēķins </t>
  </si>
  <si>
    <t>PĀRVEIDO ELEKTROENERĢIJAS PATĒRIŅU CO2 (EKVIVALENTS)</t>
  </si>
  <si>
    <t>Pirmais solis</t>
  </si>
  <si>
    <t>Ieraksti patērēto elektroenerģiju, lietojot tavu mērvienību</t>
  </si>
  <si>
    <t>Otrais solis</t>
  </si>
  <si>
    <t>Sareizini patēriņa skaitli ar attiecīgo emisijas faktoru (piem., ja patēriņš ir izteikts akmeņogļu kg, sareizini ar 1,9220)</t>
  </si>
  <si>
    <t>(Reizināšana ar CO2 uz kWh ir dota noklusējumā....lūdzu, samaini ar savu mērvienību)</t>
  </si>
  <si>
    <t xml:space="preserve"> Emisijas faktors kurināmo izlasei patēriņam</t>
  </si>
  <si>
    <t>Ieraksti savus datus</t>
  </si>
  <si>
    <t xml:space="preserve">  CO2 kg uz dažādam vienībām: </t>
  </si>
  <si>
    <r>
      <t xml:space="preserve"> CO2 ekvivalenta kg </t>
    </r>
    <r>
      <rPr>
        <b/>
        <sz val="10"/>
        <rFont val="Arial"/>
        <family val="2"/>
      </rPr>
      <t>(1)</t>
    </r>
  </si>
  <si>
    <t xml:space="preserve">Izmeši </t>
  </si>
  <si>
    <t>Energoresursu veids</t>
  </si>
  <si>
    <t>Elektroenerģijas patēriņš</t>
  </si>
  <si>
    <t>Kg degvieleļļas</t>
  </si>
  <si>
    <t>litrs šķidrā kurināmā</t>
  </si>
  <si>
    <t>m³ of kurināmā</t>
  </si>
  <si>
    <t xml:space="preserve">CO2 kg </t>
  </si>
  <si>
    <t xml:space="preserve"> CO2 ekvivalenta kg </t>
  </si>
  <si>
    <t xml:space="preserve">Centralizētā energoapgāde </t>
  </si>
  <si>
    <t xml:space="preserve">Sašķidrinātā gāze </t>
  </si>
  <si>
    <t>Degvieleļļa (katlam)</t>
  </si>
  <si>
    <t>Citi kurināmie</t>
  </si>
  <si>
    <t>KOPĀ</t>
  </si>
  <si>
    <r>
      <t>(1) CO2 Ekvivalents satur citas siltumnīcefekta gāzes (piem.,  CH4 (metāns) and N2O (Slāpekļa oksīds). Precīzs CH</t>
    </r>
    <r>
      <rPr>
        <vertAlign val="subscript"/>
        <sz val="8"/>
        <color indexed="8"/>
        <rFont val="Arial"/>
        <family val="2"/>
      </rPr>
      <t xml:space="preserve">4 </t>
    </r>
    <r>
      <rPr>
        <sz val="8"/>
        <color indexed="8"/>
        <rFont val="Arial"/>
        <family val="2"/>
      </rPr>
      <t>and N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 izmešu aprēķins ir atkarīgs no degšanas apstākļiem, tehnoloģijām, izmešu kontroles politikas, kā arī no kurināmā īpašībām.</t>
    </r>
  </si>
  <si>
    <t>Documentācijas aile</t>
  </si>
  <si>
    <t>Blīvuma faktors:</t>
  </si>
  <si>
    <t xml:space="preserve">Tīrā siltumspēja                       (TJ/Gg): </t>
  </si>
  <si>
    <t>Konversijas faktors       (TJ/kWh):</t>
  </si>
  <si>
    <t xml:space="preserve">Atsauce: </t>
  </si>
  <si>
    <t xml:space="preserve">-  CO2 uz TJ: "2006 IPCC Guidelines for National Greenhouse Inventories. Volume 2: Energy" </t>
  </si>
  <si>
    <t>- Tīrā siltumspēja: Average between IPCC Guidelines and the DIRECTIVE 2006/32/EC of 5 April 2006 on energy end-use efficiency and energy services</t>
  </si>
  <si>
    <t xml:space="preserve">Rezinot ar CO2 uz kWh iegūst noklusējumu… lūdzu izmainiet to uz vienību, ar kādu  ir noteikts jūsu enerģijas patēriņš </t>
  </si>
  <si>
    <t>Ieviešanas stadija</t>
  </si>
  <si>
    <t>Nav</t>
  </si>
  <si>
    <t xml:space="preserve">Sāk </t>
  </si>
  <si>
    <t xml:space="preserve">Pielieto </t>
  </si>
  <si>
    <t>Plaši pielieto</t>
  </si>
  <si>
    <t xml:space="preserve">Apgaismojums un ierīces </t>
  </si>
  <si>
    <r>
      <t xml:space="preserve"> Ja ir pietiekošs dienas gaismas apgaismojums vai, ja telpās neviens neatrodas, visam apgaismojumam jābūt </t>
    </r>
    <r>
      <rPr>
        <b/>
        <sz val="9"/>
        <color indexed="63"/>
        <rFont val="Times New Roman"/>
        <family val="1"/>
      </rPr>
      <t>izslēgtam</t>
    </r>
    <r>
      <rPr>
        <sz val="9"/>
        <color indexed="63"/>
        <rFont val="Times New Roman"/>
        <family val="1"/>
      </rPr>
      <t xml:space="preserve">. </t>
    </r>
  </si>
  <si>
    <r>
      <t xml:space="preserve">Vai apgaismojums ir </t>
    </r>
    <r>
      <rPr>
        <b/>
        <sz val="9"/>
        <color indexed="63"/>
        <rFont val="Times New Roman"/>
        <family val="1"/>
      </rPr>
      <t>izslēgts</t>
    </r>
    <r>
      <rPr>
        <sz val="9"/>
        <color indexed="63"/>
        <rFont val="Times New Roman"/>
        <family val="1"/>
      </rPr>
      <t xml:space="preserve">, kad koplietošanas telpās (koridors, tualete u.c.) neviena nav? </t>
    </r>
  </si>
  <si>
    <t xml:space="preserve">Vai ir uzstādīts elektriskais stabilizators, lai nodrošinātu jaudīgu lampu atbilstošu ieslēgšanu un darbību?  </t>
  </si>
  <si>
    <r>
      <t xml:space="preserve">Kad datora monitorus nelieto, tie ir vai nu </t>
    </r>
    <r>
      <rPr>
        <b/>
        <sz val="9"/>
        <color indexed="63"/>
        <rFont val="Times New Roman"/>
        <family val="1"/>
      </rPr>
      <t>izslēgti</t>
    </r>
    <r>
      <rPr>
        <sz val="9"/>
        <color indexed="63"/>
        <rFont val="Times New Roman"/>
        <family val="1"/>
      </rPr>
      <t xml:space="preserve">, vai atrodas guļošā režīmā. </t>
    </r>
  </si>
  <si>
    <r>
      <t xml:space="preserve">Kad datora perifēriskās ierīces (printeri, skeneri u.c.) nelieto, tām jābūt </t>
    </r>
    <r>
      <rPr>
        <b/>
        <sz val="9"/>
        <color indexed="63"/>
        <rFont val="Times New Roman"/>
        <family val="1"/>
      </rPr>
      <t>izslēgtām</t>
    </r>
    <r>
      <rPr>
        <sz val="9"/>
        <color indexed="63"/>
        <rFont val="Times New Roman"/>
        <family val="1"/>
      </rPr>
      <t xml:space="preserve">.  </t>
    </r>
  </si>
  <si>
    <t xml:space="preserve">Visām āra gaismām dienas laikā jābūt izslēgtām. </t>
  </si>
  <si>
    <t>Visām āra gaismām naktī jābūt izslēgtām.</t>
  </si>
  <si>
    <t xml:space="preserve">Pārnēsajamos sildītājus drīkst izmantot tikai neparedzētos gadījumos un jābūt direktora atļaujai.  </t>
  </si>
  <si>
    <t xml:space="preserve">Nelielu “bāra” tipa ledusskapju lietošana ir aizliegta, tos drīkst lietot tikai galējas nepieciešamības gadījumā.  </t>
  </si>
  <si>
    <t xml:space="preserve">Jāpērk visenergoefektīvākās ierīces un aprīkojums (piem., ar visaugstāko Energoefektivitātes marķējumu). </t>
  </si>
  <si>
    <t xml:space="preserve">Tiek ievērota pārskatāma ierīču un aparatūras uzskaites programma, lai nebūtu vairāk ierīču un aparātu nekā nepieciešams un taupītu elektroenerģiju. (piemēram, nevajadzīgu ledusskapju izslēgšana un/vai nelietošana, printeru skaita samazināšana darba vietā). </t>
  </si>
  <si>
    <r>
      <t xml:space="preserve">Vai iegādāti apgaismojuma kontroles aparāti, piemēram, apgaismojuma </t>
    </r>
    <r>
      <rPr>
        <sz val="9"/>
        <rFont val="Times New Roman"/>
        <family val="1"/>
      </rPr>
      <t>jaudas stabilizatori-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(gaismas jūtīgi sensori) vai automātiskie slēdži, kas ieslēdzas, ja kāds ir telpā, vai vienkārši taimeri. </t>
    </r>
  </si>
  <si>
    <t>Darbojas apgaismojuma tehniskās apkopes programma.</t>
  </si>
  <si>
    <t xml:space="preserve">Vai sienu un griestu krāsa ir atbilstoša gaismas atstarošanai? </t>
  </si>
  <si>
    <t xml:space="preserve">Kvēlspuldžu vietā ir ierīkotas luminiscentās spuldzes. </t>
  </si>
  <si>
    <t>utt. Turpini sarakstu</t>
  </si>
  <si>
    <t>Apkure un dzesēšana</t>
  </si>
  <si>
    <t xml:space="preserve"> Skolas dienas nobeigumā logi ir aizvērti un aizkari aizvilkti. </t>
  </si>
  <si>
    <t xml:space="preserve">Ventiļi pie logiem un palodzēm nav aizsprostoti. </t>
  </si>
  <si>
    <t xml:space="preserve">Durvis ēkas ārpusē neatrodas atvērtas ilgāk nekā vajadzētu. </t>
  </si>
  <si>
    <t xml:space="preserve">Sporta zāles telpās durvis tiek turētas aizvērtas. </t>
  </si>
  <si>
    <t xml:space="preserve">Ierīces un aparāti tiek regulāri pārbaudīti un problēmas tiek savlaicīgi risinātas. </t>
  </si>
  <si>
    <t xml:space="preserve">Vai ūdens krāni nepil?  </t>
  </si>
  <si>
    <t>Vai griestiem nodrošināta siltumizolācija? (jautājums direktoram vai skolotājam)</t>
  </si>
  <si>
    <t xml:space="preserve">Vai apkures un dzesēšanas iekārtas ir aizsegtas ar aizkariem, mēbelēm, segām, u.c.?  </t>
  </si>
  <si>
    <t xml:space="preserve">Vai auduma žalūzijas u.c. žalūzijas tiek lietotas? </t>
  </si>
  <si>
    <t>Vai apkures katli ir pārbaudīti un labi izolēti?</t>
  </si>
  <si>
    <t>Vai ventilatori ir izslēgti, ja tos nelieto? (sporta zāle, tualetes)</t>
  </si>
  <si>
    <t xml:space="preserve">Vai karstā telpā tiek atvērti logi vai regulēti radiatori? </t>
  </si>
  <si>
    <t xml:space="preserve">Vai durvīs lietots efektīvs blīvējums? </t>
  </si>
  <si>
    <t>utt. ..turpini sarakstu...</t>
  </si>
  <si>
    <t xml:space="preserve">Vispārēja izpratne un energovadība </t>
  </si>
  <si>
    <t xml:space="preserve">Vai skolas ēkā  izvietoti plakāti, kas izskaidro energotaupības svarīgumu (piemēram, “Izslēdz gaismu!” vai “Aizver durvis, tas mazina siltuma zudumus!” u.c.)? </t>
  </si>
  <si>
    <t>Vai skolēni tiek iesaistīti dažādos pasākumos (semināros vai  kādas balvas iegūšanā)?</t>
  </si>
  <si>
    <t xml:space="preserve">Vai ir izveidota kāda ar energotaupību saistīta skolēnu pašpārvaldes organizācija (piem., Elektroenerģijas taupības vai Vides aizsardzības grupa), kas informē skolēnus un skolotājus par energoresursu taupīgu lietošanu?  </t>
  </si>
  <si>
    <t xml:space="preserve">Energotaupību veicinoša darbība  </t>
  </si>
  <si>
    <t xml:space="preserve">IEROSINĀJUMI ENERGOTAUPĪBAS PASĀKUMIEM </t>
  </si>
  <si>
    <t>Tabulā ieraksti:</t>
  </si>
  <si>
    <t xml:space="preserve">a)       Ierosināto pasākumu sarakstu </t>
  </si>
  <si>
    <t xml:space="preserve">b)      Energoietaupījuma aprēķinu (apmēram) </t>
  </si>
  <si>
    <t>c)      Pasākuma izmaksas un atmaksas perioda aprēķinu</t>
  </si>
  <si>
    <t xml:space="preserve">d)      Aprēķinu par neradītā CO2 daudzumu </t>
  </si>
  <si>
    <t xml:space="preserve">Ieraksi savus datus šeit </t>
  </si>
  <si>
    <t>Mērvienība</t>
  </si>
  <si>
    <r>
      <t xml:space="preserve">Patēriņš </t>
    </r>
    <r>
      <rPr>
        <b/>
        <u val="single"/>
        <sz val="8"/>
        <rFont val="Arial"/>
        <family val="2"/>
      </rPr>
      <t>mēnesī</t>
    </r>
  </si>
  <si>
    <r>
      <t>Emisijas faktors        (kg CO</t>
    </r>
    <r>
      <rPr>
        <b/>
        <sz val="8"/>
        <rFont val="Arial"/>
        <family val="2"/>
      </rPr>
      <t>²</t>
    </r>
    <r>
      <rPr>
        <b/>
        <sz val="8"/>
        <rFont val="Arial"/>
        <family val="2"/>
      </rPr>
      <t>eq/.....)</t>
    </r>
  </si>
  <si>
    <t>Cena       €/.....</t>
  </si>
  <si>
    <t>Elektroenerģija no centr.energoapgādes</t>
  </si>
  <si>
    <t xml:space="preserve">Kurināmie apkurei </t>
  </si>
  <si>
    <t>Lūdzu samaini skaitļus sarkanajās ailēs, ņemot vērā lietoto energoresursu veidu un to vietējās cenas. Emisijas faktoram un mērvienībām lieto iepriekšējās darba lapas CO2 izmešus</t>
  </si>
  <si>
    <t xml:space="preserve">Sašķidrinātā gāze (butāns, propāns) </t>
  </si>
  <si>
    <t>litri</t>
  </si>
  <si>
    <t xml:space="preserve">Pievērs uzmanību tam, ka vērtības zemāk jāaprēķina, sareizinot attiecīgos faktorus no iepriekšdotās tabulas."Noklusējuma" formula attiecas uz dabisko gāzi, izmaini to, ņemot vērā lietoto šķidro kurināmo. </t>
  </si>
  <si>
    <t>Ieteicamie pasākumi</t>
  </si>
  <si>
    <t xml:space="preserve">Veids Uzvedība/Tehnisks    </t>
  </si>
  <si>
    <t>% no ietaupītā</t>
  </si>
  <si>
    <t>Elektroenerģijas ietaupījums</t>
  </si>
  <si>
    <r>
      <t xml:space="preserve"> CO</t>
    </r>
    <r>
      <rPr>
        <b/>
        <sz val="6"/>
        <rFont val="Arial"/>
        <family val="2"/>
      </rPr>
      <t xml:space="preserve">2 </t>
    </r>
    <r>
      <rPr>
        <b/>
        <sz val="8"/>
        <rFont val="Arial"/>
        <family val="2"/>
      </rPr>
      <t xml:space="preserve">  kg/mēnesī</t>
    </r>
  </si>
  <si>
    <t>Ietaupījumsnaudas izteiksmē (€/mēnesī)</t>
  </si>
  <si>
    <t>Darbības izmaksas    (€)</t>
  </si>
  <si>
    <t xml:space="preserve">Durvis nosiltina ar  blīvējumu un tepi </t>
  </si>
  <si>
    <t>Uzlabo sienu siltumizolāciju</t>
  </si>
  <si>
    <t>Nomaina logus pret divstikla pakešlogiem</t>
  </si>
  <si>
    <t xml:space="preserve">Durvis nosiltina ar blīvējumu un tepi </t>
  </si>
  <si>
    <t xml:space="preserve">Ārējā durvīm uzstāda pašaizverošo durvju sist;emu </t>
  </si>
  <si>
    <t xml:space="preserve">Uzstāda siltumregulējošas sistēmas (termostatskos vārstus un taimerus) </t>
  </si>
  <si>
    <t>Turēt logus un durvis aizvērtus, kad darbojas apkures vai dzesēšanas iekārtas</t>
  </si>
  <si>
    <t>Neaizsegt logus ar aizkariem dienas laikā ziemas periodā (saules enerģijas guvums) un aizvilkt tos skolas dienas beigās (izvairīties no siluma zudumiem)</t>
  </si>
  <si>
    <t>Ziemas periodā vannas istabās un koridoros temperatūru noregulēt uz 15ºC, bet istabās  20-21ºC</t>
  </si>
  <si>
    <t xml:space="preserve">Ēku ārējās durvis neatstāt atvērtas ilgāk kā nepieciešams  </t>
  </si>
  <si>
    <t xml:space="preserve">Apkures sistēmu (katlu) ieslēgt vienu stundu pirms mācību sākuma, un izslēgt vismaz vienu stundu pirms to beigām </t>
  </si>
  <si>
    <t>Nenosegt apkures un dzesēšanas iekārtas (cauruļvadus, radiatorus, restītes) ar aizkariem, mēbelēm, segām u.c.</t>
  </si>
  <si>
    <t>Enerģijas veids</t>
  </si>
  <si>
    <t>Atmaksāšanās periods (mēneši)</t>
  </si>
  <si>
    <t>Siltum-enerģija</t>
  </si>
  <si>
    <t>Rekomendācijas</t>
  </si>
  <si>
    <t>Elektro-enerģija</t>
  </si>
  <si>
    <t>Apgaismojums un elektroierīces</t>
  </si>
  <si>
    <t>Nomainiet kvēlspuldzes pret luminescentām spuldzēm ar zemu patēriņu</t>
  </si>
  <si>
    <t xml:space="preserve">Uzstādiet apgaismojuma kontroles sistēmas (gaismas sensorus, uz kustūbu reaģējošus sensorus vai taimerus) sevišķi koridoros un vannas istabās. </t>
  </si>
  <si>
    <t>Mājas un biroja aparatūras pieslēgšanai pie elektrības lietojiet pagarinātājus ar slēdzi "ieslēgts/izslēgts".</t>
  </si>
  <si>
    <t xml:space="preserve">Kad Saule nodrošina pietiekamu daudzumu gaismas, vai kad telpas ir tukšas, visam apgaismojumam jābūt izslēgtam.  </t>
  </si>
  <si>
    <t xml:space="preserve">Visam apgaismojumam, arī ārējam, naktī jābūt izslēgtam </t>
  </si>
  <si>
    <t xml:space="preserve">Kad datorus nelieto, monitoriem ābūt izslēgtiem, vai datoriem jāatrodas "gaidošā režīmā".  </t>
  </si>
  <si>
    <t>Daži izslēdz, bet tas nenotiek regulāri</t>
  </si>
  <si>
    <t xml:space="preserve">Gadījumos, ja notiek renovācija </t>
  </si>
  <si>
    <t>Vienmēr</t>
  </si>
  <si>
    <t>Vienmēr, izņemot ļoti aukstā laikā</t>
  </si>
  <si>
    <t xml:space="preserve">Vienmēr, kad vien  ieslēgšanas un izslēgšanas funkcijas nav pārāk biežas  </t>
  </si>
  <si>
    <t>Vienmēr, galvanokārt koridoros, vannas istabās un vietās, kurās notiek bieža gaismas ieslēgšana un izslēgšana</t>
  </si>
  <si>
    <t>Uzstādiet elektrisko stabilizātoru fluorescējošam lampām</t>
  </si>
  <si>
    <t>Celtnes audits</t>
  </si>
  <si>
    <t>Piemērs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</si>
</sst>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_(&quot;Bs&quot;\ * #,##0_);_(&quot;Bs&quot;\ * \(#,##0\);_(&quot;Bs&quot;\ * &quot;-&quot;_);_(@_)"/>
    <numFmt numFmtId="173" formatCode="_(&quot;Bs&quot;\ * #,##0.00_);_(&quot;Bs&quot;\ * \(#,##0.00\);_(&quot;Bs&quot;\ * &quot;-&quot;??_);_(@_)"/>
    <numFmt numFmtId="174" formatCode="#,##0.0"/>
    <numFmt numFmtId="175" formatCode="0.0000"/>
    <numFmt numFmtId="176" formatCode="#,##0\ &quot;€&quot;"/>
    <numFmt numFmtId="177" formatCode="General\ &quot;kWh/kg&quot;"/>
    <numFmt numFmtId="178" formatCode="0.00\ &quot;kWh/m³&quot;"/>
    <numFmt numFmtId="179" formatCode="0.00\ &quot;kWh/l&quot;"/>
    <numFmt numFmtId="180" formatCode="0.00\ &quot;kWh/kg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2"/>
    </font>
    <font>
      <b/>
      <sz val="16"/>
      <color indexed="6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2"/>
      <color indexed="6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color indexed="63"/>
      <name val="Times New Roman"/>
      <family val="1"/>
    </font>
    <font>
      <sz val="9"/>
      <color indexed="63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i/>
      <sz val="10"/>
      <color indexed="10"/>
      <name val="Arial"/>
      <family val="2"/>
    </font>
    <font>
      <vertAlign val="subscript"/>
      <sz val="8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53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b/>
      <sz val="10"/>
      <color indexed="56"/>
      <name val="Arial"/>
      <family val="2"/>
    </font>
    <font>
      <sz val="7"/>
      <name val="Arial"/>
      <family val="2"/>
    </font>
    <font>
      <i/>
      <sz val="9"/>
      <color indexed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0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4"/>
      <color indexed="56"/>
      <name val="Arial"/>
      <family val="2"/>
    </font>
    <font>
      <b/>
      <sz val="14"/>
      <color indexed="62"/>
      <name val="Arial"/>
      <family val="2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b/>
      <u val="single"/>
      <sz val="8"/>
      <name val="Arial"/>
      <family val="2"/>
    </font>
    <font>
      <sz val="8"/>
      <color indexed="63"/>
      <name val="Times New Roman"/>
      <family val="1"/>
    </font>
    <font>
      <b/>
      <i/>
      <sz val="11"/>
      <color indexed="63"/>
      <name val="Times New Roman"/>
      <family val="1"/>
    </font>
    <font>
      <b/>
      <sz val="9"/>
      <color indexed="10"/>
      <name val="Arial"/>
      <family val="2"/>
    </font>
    <font>
      <sz val="10.25"/>
      <color indexed="8"/>
      <name val="Arial"/>
      <family val="0"/>
    </font>
    <font>
      <b/>
      <sz val="18"/>
      <color indexed="18"/>
      <name val="Arial"/>
      <family val="0"/>
    </font>
    <font>
      <sz val="9.4"/>
      <color indexed="8"/>
      <name val="Arial"/>
      <family val="0"/>
    </font>
    <font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49" fontId="20" fillId="0" borderId="1" applyNumberFormat="0" applyFont="0" applyFill="0" applyBorder="0" applyProtection="0">
      <alignment horizontal="left" vertical="center" indent="5"/>
    </xf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40" borderId="0" applyNumberFormat="0" applyBorder="0" applyAlignment="0" applyProtection="0"/>
    <xf numFmtId="0" fontId="36" fillId="10" borderId="0" applyNumberFormat="0" applyBorder="0" applyAlignment="0" applyProtection="0"/>
    <xf numFmtId="0" fontId="74" fillId="41" borderId="2" applyNumberFormat="0" applyAlignment="0" applyProtection="0"/>
    <xf numFmtId="0" fontId="37" fillId="42" borderId="3" applyNumberFormat="0" applyAlignment="0" applyProtection="0"/>
    <xf numFmtId="0" fontId="38" fillId="43" borderId="4" applyNumberFormat="0" applyAlignment="0" applyProtection="0"/>
    <xf numFmtId="0" fontId="39" fillId="0" borderId="5" applyNumberFormat="0" applyFill="0" applyAlignment="0" applyProtection="0"/>
    <xf numFmtId="0" fontId="75" fillId="44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48" borderId="0" applyNumberFormat="0" applyBorder="0" applyAlignment="0" applyProtection="0"/>
    <xf numFmtId="0" fontId="41" fillId="13" borderId="3" applyNumberFormat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81" fillId="50" borderId="2" applyNumberFormat="0" applyAlignment="0" applyProtection="0"/>
    <xf numFmtId="0" fontId="82" fillId="0" borderId="10" applyNumberFormat="0" applyFill="0" applyAlignment="0" applyProtection="0"/>
    <xf numFmtId="0" fontId="43" fillId="51" borderId="0" applyNumberFormat="0" applyBorder="0" applyAlignment="0" applyProtection="0"/>
    <xf numFmtId="4" fontId="20" fillId="0" borderId="11" applyFill="0" applyBorder="0" applyProtection="0">
      <alignment horizontal="right" vertical="center"/>
    </xf>
    <xf numFmtId="0" fontId="20" fillId="0" borderId="11" applyNumberFormat="0" applyFill="0" applyAlignment="0" applyProtection="0"/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83" fillId="41" borderId="14" applyNumberFormat="0" applyAlignment="0" applyProtection="0"/>
    <xf numFmtId="9" fontId="0" fillId="0" borderId="0" applyFont="0" applyFill="0" applyBorder="0" applyAlignment="0" applyProtection="0"/>
    <xf numFmtId="0" fontId="44" fillId="42" borderId="1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0" fillId="0" borderId="18" applyNumberFormat="0" applyFill="0" applyAlignment="0" applyProtection="0"/>
    <xf numFmtId="0" fontId="50" fillId="0" borderId="19" applyNumberFormat="0" applyFill="0" applyAlignment="0" applyProtection="0"/>
    <xf numFmtId="0" fontId="85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54" borderId="20" xfId="0" applyFill="1" applyBorder="1" applyAlignment="1">
      <alignment/>
    </xf>
    <xf numFmtId="49" fontId="1" fillId="54" borderId="25" xfId="0" applyNumberFormat="1" applyFont="1" applyFill="1" applyBorder="1" applyAlignment="1">
      <alignment horizontal="center" vertical="center" wrapText="1"/>
    </xf>
    <xf numFmtId="0" fontId="0" fillId="54" borderId="11" xfId="0" applyFill="1" applyBorder="1" applyAlignment="1">
      <alignment horizontal="center"/>
    </xf>
    <xf numFmtId="3" fontId="0" fillId="54" borderId="11" xfId="0" applyNumberFormat="1" applyFont="1" applyFill="1" applyBorder="1" applyAlignment="1">
      <alignment horizontal="center" vertical="center" wrapText="1"/>
    </xf>
    <xf numFmtId="49" fontId="0" fillId="54" borderId="11" xfId="0" applyNumberFormat="1" applyFill="1" applyBorder="1" applyAlignment="1">
      <alignment horizontal="center"/>
    </xf>
    <xf numFmtId="0" fontId="0" fillId="55" borderId="20" xfId="0" applyFill="1" applyBorder="1" applyAlignment="1">
      <alignment/>
    </xf>
    <xf numFmtId="49" fontId="1" fillId="55" borderId="25" xfId="0" applyNumberFormat="1" applyFont="1" applyFill="1" applyBorder="1" applyAlignment="1">
      <alignment horizontal="center" vertical="center" wrapText="1"/>
    </xf>
    <xf numFmtId="0" fontId="0" fillId="55" borderId="11" xfId="0" applyFill="1" applyBorder="1" applyAlignment="1">
      <alignment horizontal="center"/>
    </xf>
    <xf numFmtId="3" fontId="0" fillId="55" borderId="11" xfId="0" applyNumberFormat="1" applyFont="1" applyFill="1" applyBorder="1" applyAlignment="1">
      <alignment horizontal="center" vertical="center" wrapText="1"/>
    </xf>
    <xf numFmtId="49" fontId="0" fillId="55" borderId="11" xfId="0" applyNumberFormat="1" applyFill="1" applyBorder="1" applyAlignment="1">
      <alignment horizontal="center"/>
    </xf>
    <xf numFmtId="0" fontId="1" fillId="20" borderId="23" xfId="0" applyFont="1" applyFill="1" applyBorder="1" applyAlignment="1">
      <alignment horizontal="center" vertical="center" wrapText="1"/>
    </xf>
    <xf numFmtId="49" fontId="1" fillId="20" borderId="25" xfId="0" applyNumberFormat="1" applyFont="1" applyFill="1" applyBorder="1" applyAlignment="1">
      <alignment horizontal="center" vertical="center" wrapText="1"/>
    </xf>
    <xf numFmtId="49" fontId="6" fillId="20" borderId="25" xfId="0" applyNumberFormat="1" applyFont="1" applyFill="1" applyBorder="1" applyAlignment="1">
      <alignment horizontal="center" vertical="center" wrapText="1"/>
    </xf>
    <xf numFmtId="49" fontId="6" fillId="20" borderId="11" xfId="0" applyNumberFormat="1" applyFont="1" applyFill="1" applyBorder="1" applyAlignment="1">
      <alignment horizontal="center" vertical="center" wrapText="1"/>
    </xf>
    <xf numFmtId="49" fontId="7" fillId="20" borderId="2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2" borderId="0" xfId="0" applyNumberFormat="1" applyFont="1" applyFill="1" applyBorder="1" applyAlignment="1">
      <alignment horizontal="center" vertical="center" wrapText="1"/>
    </xf>
    <xf numFmtId="0" fontId="1" fillId="42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0" borderId="26" xfId="0" applyFont="1" applyFill="1" applyBorder="1" applyAlignment="1">
      <alignment vertical="center"/>
    </xf>
    <xf numFmtId="0" fontId="0" fillId="20" borderId="27" xfId="0" applyFill="1" applyBorder="1" applyAlignment="1">
      <alignment/>
    </xf>
    <xf numFmtId="0" fontId="0" fillId="20" borderId="27" xfId="0" applyFill="1" applyBorder="1" applyAlignment="1">
      <alignment horizontal="center"/>
    </xf>
    <xf numFmtId="0" fontId="0" fillId="55" borderId="11" xfId="0" applyFill="1" applyBorder="1" applyAlignment="1">
      <alignment/>
    </xf>
    <xf numFmtId="0" fontId="1" fillId="55" borderId="1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" fillId="42" borderId="11" xfId="0" applyFont="1" applyFill="1" applyBorder="1" applyAlignment="1">
      <alignment horizontal="left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4" fillId="55" borderId="11" xfId="0" applyFont="1" applyFill="1" applyBorder="1" applyAlignment="1">
      <alignment horizontal="right"/>
    </xf>
    <xf numFmtId="10" fontId="0" fillId="54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175" fontId="0" fillId="0" borderId="0" xfId="0" applyNumberFormat="1" applyAlignment="1">
      <alignment/>
    </xf>
    <xf numFmtId="0" fontId="0" fillId="0" borderId="0" xfId="0" applyAlignment="1">
      <alignment wrapText="1"/>
    </xf>
    <xf numFmtId="0" fontId="18" fillId="13" borderId="28" xfId="0" applyFont="1" applyFill="1" applyBorder="1" applyAlignment="1">
      <alignment/>
    </xf>
    <xf numFmtId="0" fontId="19" fillId="13" borderId="29" xfId="0" applyFont="1" applyFill="1" applyBorder="1" applyAlignment="1">
      <alignment/>
    </xf>
    <xf numFmtId="0" fontId="19" fillId="13" borderId="30" xfId="0" applyFont="1" applyFill="1" applyBorder="1" applyAlignment="1">
      <alignment/>
    </xf>
    <xf numFmtId="175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21" fillId="0" borderId="32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/>
    </xf>
    <xf numFmtId="4" fontId="10" fillId="0" borderId="0" xfId="0" applyNumberFormat="1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0" fillId="0" borderId="31" xfId="0" applyBorder="1" applyAlignment="1">
      <alignment wrapText="1"/>
    </xf>
    <xf numFmtId="0" fontId="21" fillId="0" borderId="0" xfId="0" applyFont="1" applyBorder="1" applyAlignment="1" applyProtection="1">
      <alignment vertical="top"/>
      <protection locked="0"/>
    </xf>
    <xf numFmtId="175" fontId="0" fillId="0" borderId="24" xfId="0" applyNumberFormat="1" applyBorder="1" applyAlignment="1">
      <alignment horizontal="center" vertical="center"/>
    </xf>
    <xf numFmtId="175" fontId="0" fillId="0" borderId="33" xfId="0" applyNumberFormat="1" applyBorder="1" applyAlignment="1">
      <alignment horizontal="center" vertical="center"/>
    </xf>
    <xf numFmtId="175" fontId="0" fillId="0" borderId="24" xfId="0" applyNumberFormat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 quotePrefix="1">
      <alignment horizontal="left" vertical="center"/>
    </xf>
    <xf numFmtId="0" fontId="10" fillId="0" borderId="0" xfId="0" applyFont="1" applyAlignment="1" quotePrefix="1">
      <alignment/>
    </xf>
    <xf numFmtId="0" fontId="24" fillId="0" borderId="0" xfId="0" applyFont="1" applyAlignment="1">
      <alignment/>
    </xf>
    <xf numFmtId="0" fontId="26" fillId="0" borderId="24" xfId="0" applyFont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0" fillId="5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175" fontId="0" fillId="0" borderId="20" xfId="0" applyNumberFormat="1" applyBorder="1" applyAlignment="1">
      <alignment horizontal="center" vertical="center"/>
    </xf>
    <xf numFmtId="175" fontId="0" fillId="0" borderId="27" xfId="0" applyNumberFormat="1" applyBorder="1" applyAlignment="1" quotePrefix="1">
      <alignment horizontal="center" vertical="center"/>
    </xf>
    <xf numFmtId="175" fontId="0" fillId="0" borderId="11" xfId="0" applyNumberFormat="1" applyBorder="1" applyAlignment="1" quotePrefix="1">
      <alignment horizontal="center" vertical="center"/>
    </xf>
    <xf numFmtId="175" fontId="0" fillId="0" borderId="20" xfId="0" applyNumberFormat="1" applyBorder="1" applyAlignment="1" quotePrefix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right" vertical="center" wrapText="1"/>
      <protection locked="0"/>
    </xf>
    <xf numFmtId="0" fontId="10" fillId="0" borderId="37" xfId="0" applyFont="1" applyBorder="1" applyAlignment="1" applyProtection="1">
      <alignment horizontal="right" vertical="center" wrapText="1"/>
      <protection locked="0"/>
    </xf>
    <xf numFmtId="0" fontId="0" fillId="0" borderId="38" xfId="0" applyBorder="1" applyAlignment="1">
      <alignment/>
    </xf>
    <xf numFmtId="0" fontId="10" fillId="0" borderId="39" xfId="0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9" fillId="0" borderId="4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54" borderId="42" xfId="0" applyFill="1" applyBorder="1" applyAlignment="1">
      <alignment horizontal="center" vertical="center"/>
    </xf>
    <xf numFmtId="0" fontId="0" fillId="54" borderId="31" xfId="0" applyFill="1" applyBorder="1" applyAlignment="1">
      <alignment horizontal="center" vertical="center"/>
    </xf>
    <xf numFmtId="0" fontId="0" fillId="54" borderId="20" xfId="0" applyFill="1" applyBorder="1" applyAlignment="1">
      <alignment horizontal="center" vertical="center"/>
    </xf>
    <xf numFmtId="0" fontId="0" fillId="54" borderId="43" xfId="0" applyFill="1" applyBorder="1" applyAlignment="1">
      <alignment horizontal="center" vertical="center"/>
    </xf>
    <xf numFmtId="0" fontId="1" fillId="42" borderId="23" xfId="0" applyFont="1" applyFill="1" applyBorder="1" applyAlignment="1">
      <alignment horizontal="center" vertical="center" wrapText="1"/>
    </xf>
    <xf numFmtId="0" fontId="1" fillId="42" borderId="22" xfId="0" applyFont="1" applyFill="1" applyBorder="1" applyAlignment="1">
      <alignment horizontal="center" vertical="center" wrapText="1"/>
    </xf>
    <xf numFmtId="2" fontId="1" fillId="42" borderId="22" xfId="0" applyNumberFormat="1" applyFont="1" applyFill="1" applyBorder="1" applyAlignment="1">
      <alignment horizontal="center" vertical="center" wrapText="1"/>
    </xf>
    <xf numFmtId="0" fontId="1" fillId="42" borderId="38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55" borderId="40" xfId="0" applyFill="1" applyBorder="1" applyAlignment="1">
      <alignment horizontal="center" vertical="center"/>
    </xf>
    <xf numFmtId="0" fontId="22" fillId="42" borderId="45" xfId="0" applyFont="1" applyFill="1" applyBorder="1" applyAlignment="1">
      <alignment horizontal="center" wrapText="1"/>
    </xf>
    <xf numFmtId="0" fontId="1" fillId="42" borderId="25" xfId="0" applyFont="1" applyFill="1" applyBorder="1" applyAlignment="1">
      <alignment horizontal="center" vertical="center" wrapText="1"/>
    </xf>
    <xf numFmtId="0" fontId="22" fillId="42" borderId="24" xfId="0" applyFont="1" applyFill="1" applyBorder="1" applyAlignment="1">
      <alignment horizontal="center" wrapText="1"/>
    </xf>
    <xf numFmtId="0" fontId="1" fillId="42" borderId="23" xfId="0" applyFont="1" applyFill="1" applyBorder="1" applyAlignment="1">
      <alignment wrapText="1"/>
    </xf>
    <xf numFmtId="0" fontId="25" fillId="54" borderId="20" xfId="0" applyFont="1" applyFill="1" applyBorder="1" applyAlignment="1">
      <alignment/>
    </xf>
    <xf numFmtId="0" fontId="25" fillId="54" borderId="24" xfId="0" applyFont="1" applyFill="1" applyBorder="1" applyAlignment="1">
      <alignment/>
    </xf>
    <xf numFmtId="0" fontId="0" fillId="42" borderId="46" xfId="0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0" fillId="54" borderId="24" xfId="0" applyFill="1" applyBorder="1" applyAlignment="1">
      <alignment horizontal="center" vertical="center"/>
    </xf>
    <xf numFmtId="0" fontId="7" fillId="42" borderId="45" xfId="0" applyFont="1" applyFill="1" applyBorder="1" applyAlignment="1">
      <alignment wrapText="1"/>
    </xf>
    <xf numFmtId="0" fontId="1" fillId="55" borderId="48" xfId="0" applyFont="1" applyFill="1" applyBorder="1" applyAlignment="1">
      <alignment horizontal="right"/>
    </xf>
    <xf numFmtId="0" fontId="0" fillId="55" borderId="48" xfId="0" applyFill="1" applyBorder="1" applyAlignment="1">
      <alignment horizontal="center" vertical="center"/>
    </xf>
    <xf numFmtId="0" fontId="4" fillId="0" borderId="49" xfId="0" applyFont="1" applyBorder="1" applyAlignment="1">
      <alignment horizontal="right"/>
    </xf>
    <xf numFmtId="0" fontId="25" fillId="54" borderId="43" xfId="0" applyFont="1" applyFill="1" applyBorder="1" applyAlignment="1">
      <alignment/>
    </xf>
    <xf numFmtId="0" fontId="26" fillId="0" borderId="43" xfId="0" applyFont="1" applyBorder="1" applyAlignment="1">
      <alignment horizontal="center"/>
    </xf>
    <xf numFmtId="175" fontId="0" fillId="0" borderId="50" xfId="0" applyNumberFormat="1" applyBorder="1" applyAlignment="1">
      <alignment horizontal="center" vertical="center"/>
    </xf>
    <xf numFmtId="175" fontId="0" fillId="0" borderId="43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0" fillId="54" borderId="51" xfId="0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54" borderId="53" xfId="0" applyFill="1" applyBorder="1" applyAlignment="1">
      <alignment horizontal="center" vertical="center"/>
    </xf>
    <xf numFmtId="0" fontId="0" fillId="0" borderId="34" xfId="0" applyBorder="1" applyAlignment="1">
      <alignment/>
    </xf>
    <xf numFmtId="175" fontId="0" fillId="0" borderId="34" xfId="0" applyNumberFormat="1" applyBorder="1" applyAlignment="1">
      <alignment/>
    </xf>
    <xf numFmtId="0" fontId="28" fillId="0" borderId="0" xfId="0" applyFont="1" applyAlignment="1">
      <alignment/>
    </xf>
    <xf numFmtId="175" fontId="28" fillId="0" borderId="0" xfId="0" applyNumberFormat="1" applyFont="1" applyAlignment="1">
      <alignment/>
    </xf>
    <xf numFmtId="0" fontId="20" fillId="0" borderId="54" xfId="0" applyFont="1" applyBorder="1" applyAlignment="1">
      <alignment vertical="top" wrapText="1"/>
    </xf>
    <xf numFmtId="0" fontId="20" fillId="0" borderId="55" xfId="0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0" fontId="17" fillId="0" borderId="56" xfId="0" applyFont="1" applyBorder="1" applyAlignment="1">
      <alignment vertical="top" wrapText="1"/>
    </xf>
    <xf numFmtId="0" fontId="16" fillId="0" borderId="57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left" vertical="top" wrapText="1"/>
    </xf>
    <xf numFmtId="0" fontId="17" fillId="0" borderId="58" xfId="0" applyFont="1" applyBorder="1" applyAlignment="1">
      <alignment vertical="top" wrapText="1"/>
    </xf>
    <xf numFmtId="0" fontId="17" fillId="0" borderId="59" xfId="0" applyFont="1" applyBorder="1" applyAlignment="1">
      <alignment horizontal="left" vertical="top" wrapText="1"/>
    </xf>
    <xf numFmtId="0" fontId="16" fillId="0" borderId="59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vertical="top" wrapText="1"/>
    </xf>
    <xf numFmtId="0" fontId="18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vertical="top" wrapText="1"/>
    </xf>
    <xf numFmtId="0" fontId="17" fillId="0" borderId="62" xfId="0" applyFont="1" applyBorder="1" applyAlignment="1">
      <alignment horizontal="left" vertical="top" wrapText="1"/>
    </xf>
    <xf numFmtId="0" fontId="18" fillId="0" borderId="62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left" vertical="top" wrapText="1"/>
    </xf>
    <xf numFmtId="0" fontId="17" fillId="0" borderId="64" xfId="0" applyFont="1" applyBorder="1" applyAlignment="1">
      <alignment horizontal="left" vertical="top" wrapText="1"/>
    </xf>
    <xf numFmtId="0" fontId="16" fillId="20" borderId="56" xfId="0" applyFont="1" applyFill="1" applyBorder="1" applyAlignment="1">
      <alignment vertical="top" wrapText="1"/>
    </xf>
    <xf numFmtId="0" fontId="18" fillId="20" borderId="57" xfId="0" applyFont="1" applyFill="1" applyBorder="1" applyAlignment="1">
      <alignment horizontal="center" vertical="center" wrapText="1"/>
    </xf>
    <xf numFmtId="0" fontId="20" fillId="20" borderId="57" xfId="0" applyFont="1" applyFill="1" applyBorder="1" applyAlignment="1">
      <alignment vertical="top" wrapText="1"/>
    </xf>
    <xf numFmtId="0" fontId="16" fillId="33" borderId="56" xfId="0" applyFont="1" applyFill="1" applyBorder="1" applyAlignment="1">
      <alignment vertical="top" wrapText="1"/>
    </xf>
    <xf numFmtId="0" fontId="18" fillId="33" borderId="57" xfId="0" applyFont="1" applyFill="1" applyBorder="1" applyAlignment="1">
      <alignment horizontal="center" vertical="center" wrapText="1"/>
    </xf>
    <xf numFmtId="0" fontId="20" fillId="33" borderId="57" xfId="0" applyFont="1" applyFill="1" applyBorder="1" applyAlignment="1">
      <alignment horizontal="left" vertical="top" wrapText="1"/>
    </xf>
    <xf numFmtId="0" fontId="17" fillId="51" borderId="56" xfId="0" applyFont="1" applyFill="1" applyBorder="1" applyAlignment="1">
      <alignment vertical="top" wrapText="1"/>
    </xf>
    <xf numFmtId="0" fontId="18" fillId="51" borderId="57" xfId="0" applyFont="1" applyFill="1" applyBorder="1" applyAlignment="1">
      <alignment horizontal="center" vertical="center" wrapText="1"/>
    </xf>
    <xf numFmtId="0" fontId="16" fillId="51" borderId="57" xfId="0" applyFont="1" applyFill="1" applyBorder="1" applyAlignment="1">
      <alignment horizontal="center" vertical="center" wrapText="1"/>
    </xf>
    <xf numFmtId="0" fontId="17" fillId="51" borderId="57" xfId="0" applyFont="1" applyFill="1" applyBorder="1" applyAlignment="1">
      <alignment horizontal="left" vertical="top" wrapText="1"/>
    </xf>
    <xf numFmtId="0" fontId="0" fillId="0" borderId="66" xfId="0" applyBorder="1" applyAlignment="1">
      <alignment/>
    </xf>
    <xf numFmtId="0" fontId="0" fillId="0" borderId="40" xfId="0" applyBorder="1" applyAlignment="1">
      <alignment/>
    </xf>
    <xf numFmtId="0" fontId="16" fillId="0" borderId="65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41" xfId="0" applyBorder="1" applyAlignment="1">
      <alignment/>
    </xf>
    <xf numFmtId="0" fontId="0" fillId="0" borderId="70" xfId="0" applyBorder="1" applyAlignment="1">
      <alignment/>
    </xf>
    <xf numFmtId="0" fontId="6" fillId="0" borderId="0" xfId="0" applyFont="1" applyFill="1" applyAlignment="1">
      <alignment/>
    </xf>
    <xf numFmtId="0" fontId="6" fillId="0" borderId="27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8" borderId="11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11" fillId="8" borderId="25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0" fillId="5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43" borderId="11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20" borderId="27" xfId="0" applyFont="1" applyFill="1" applyBorder="1" applyAlignment="1">
      <alignment horizontal="center" vertical="center"/>
    </xf>
    <xf numFmtId="9" fontId="0" fillId="20" borderId="27" xfId="0" applyNumberFormat="1" applyFont="1" applyFill="1" applyBorder="1" applyAlignment="1">
      <alignment horizontal="right" vertical="center"/>
    </xf>
    <xf numFmtId="4" fontId="0" fillId="20" borderId="27" xfId="0" applyNumberFormat="1" applyFill="1" applyBorder="1" applyAlignment="1">
      <alignment vertical="center"/>
    </xf>
    <xf numFmtId="3" fontId="0" fillId="20" borderId="27" xfId="0" applyNumberFormat="1" applyFill="1" applyBorder="1" applyAlignment="1">
      <alignment vertical="center"/>
    </xf>
    <xf numFmtId="3" fontId="0" fillId="20" borderId="27" xfId="0" applyNumberFormat="1" applyFill="1" applyBorder="1" applyAlignment="1">
      <alignment horizontal="right" vertical="center"/>
    </xf>
    <xf numFmtId="174" fontId="0" fillId="20" borderId="27" xfId="0" applyNumberFormat="1" applyFill="1" applyBorder="1" applyAlignment="1">
      <alignment horizontal="center" vertical="center"/>
    </xf>
    <xf numFmtId="0" fontId="6" fillId="43" borderId="4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0" fillId="0" borderId="36" xfId="0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174" fontId="0" fillId="0" borderId="25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10" fillId="54" borderId="0" xfId="0" applyNumberFormat="1" applyFont="1" applyFill="1" applyBorder="1" applyAlignment="1">
      <alignment horizontal="center" vertical="center"/>
    </xf>
    <xf numFmtId="0" fontId="0" fillId="54" borderId="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54" borderId="71" xfId="0" applyFill="1" applyBorder="1" applyAlignment="1">
      <alignment horizontal="center" vertical="center"/>
    </xf>
    <xf numFmtId="0" fontId="10" fillId="54" borderId="71" xfId="0" applyFont="1" applyFill="1" applyBorder="1" applyAlignment="1">
      <alignment horizontal="center" vertical="center"/>
    </xf>
    <xf numFmtId="2" fontId="10" fillId="54" borderId="71" xfId="0" applyNumberFormat="1" applyFont="1" applyFill="1" applyBorder="1" applyAlignment="1">
      <alignment horizontal="center" vertical="center"/>
    </xf>
    <xf numFmtId="2" fontId="6" fillId="54" borderId="71" xfId="0" applyNumberFormat="1" applyFont="1" applyFill="1" applyBorder="1" applyAlignment="1">
      <alignment horizontal="center" vertical="center"/>
    </xf>
    <xf numFmtId="0" fontId="0" fillId="54" borderId="72" xfId="0" applyFill="1" applyBorder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0" fillId="0" borderId="33" xfId="0" applyBorder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0" fontId="11" fillId="20" borderId="21" xfId="0" applyFont="1" applyFill="1" applyBorder="1" applyAlignment="1">
      <alignment horizontal="left" vertical="center" wrapText="1"/>
    </xf>
    <xf numFmtId="175" fontId="10" fillId="0" borderId="0" xfId="0" applyNumberFormat="1" applyFont="1" applyAlignment="1">
      <alignment/>
    </xf>
    <xf numFmtId="0" fontId="6" fillId="13" borderId="27" xfId="0" applyFont="1" applyFill="1" applyBorder="1" applyAlignment="1">
      <alignment horizontal="left" vertical="center"/>
    </xf>
    <xf numFmtId="0" fontId="0" fillId="13" borderId="0" xfId="0" applyFill="1" applyAlignment="1">
      <alignment horizontal="center"/>
    </xf>
    <xf numFmtId="0" fontId="10" fillId="13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2" fontId="0" fillId="54" borderId="0" xfId="0" applyNumberFormat="1" applyFill="1" applyBorder="1" applyAlignment="1">
      <alignment horizontal="center" vertical="center"/>
    </xf>
    <xf numFmtId="0" fontId="11" fillId="8" borderId="23" xfId="0" applyFont="1" applyFill="1" applyBorder="1" applyAlignment="1">
      <alignment vertical="center" wrapText="1"/>
    </xf>
    <xf numFmtId="0" fontId="1" fillId="48" borderId="45" xfId="0" applyFont="1" applyFill="1" applyBorder="1" applyAlignment="1">
      <alignment horizontal="left" vertical="center" wrapText="1"/>
    </xf>
    <xf numFmtId="0" fontId="11" fillId="54" borderId="45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0" fillId="0" borderId="0" xfId="0" applyBorder="1" applyAlignment="1">
      <alignment horizontal="center"/>
    </xf>
    <xf numFmtId="177" fontId="0" fillId="42" borderId="11" xfId="0" applyNumberFormat="1" applyFill="1" applyBorder="1" applyAlignment="1">
      <alignment horizontal="right" vertical="center"/>
    </xf>
    <xf numFmtId="0" fontId="0" fillId="42" borderId="11" xfId="0" applyFill="1" applyBorder="1" applyAlignment="1">
      <alignment horizontal="right" vertical="center"/>
    </xf>
    <xf numFmtId="0" fontId="57" fillId="0" borderId="73" xfId="0" applyNumberFormat="1" applyFont="1" applyBorder="1" applyAlignment="1">
      <alignment vertical="center" wrapText="1"/>
    </xf>
    <xf numFmtId="0" fontId="57" fillId="0" borderId="0" xfId="0" applyNumberFormat="1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2" fontId="10" fillId="54" borderId="0" xfId="0" applyNumberFormat="1" applyFont="1" applyFill="1" applyBorder="1" applyAlignment="1">
      <alignment horizontal="center" vertical="center"/>
    </xf>
    <xf numFmtId="0" fontId="0" fillId="54" borderId="11" xfId="0" applyNumberFormat="1" applyFill="1" applyBorder="1" applyAlignment="1">
      <alignment horizontal="center" vertical="center"/>
    </xf>
    <xf numFmtId="178" fontId="0" fillId="42" borderId="11" xfId="0" applyNumberFormat="1" applyFill="1" applyBorder="1" applyAlignment="1">
      <alignment horizontal="right" vertical="center"/>
    </xf>
    <xf numFmtId="180" fontId="0" fillId="42" borderId="11" xfId="0" applyNumberFormat="1" applyFill="1" applyBorder="1" applyAlignment="1">
      <alignment horizontal="right" vertical="center"/>
    </xf>
    <xf numFmtId="179" fontId="0" fillId="42" borderId="11" xfId="0" applyNumberForma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56" borderId="0" xfId="0" applyFill="1" applyAlignment="1">
      <alignment/>
    </xf>
    <xf numFmtId="0" fontId="31" fillId="56" borderId="0" xfId="0" applyFont="1" applyFill="1" applyAlignment="1">
      <alignment horizontal="center" vertical="center"/>
    </xf>
    <xf numFmtId="0" fontId="31" fillId="56" borderId="0" xfId="0" applyFont="1" applyFill="1" applyAlignment="1">
      <alignment vertical="center"/>
    </xf>
    <xf numFmtId="0" fontId="29" fillId="56" borderId="0" xfId="0" applyFont="1" applyFill="1" applyAlignment="1">
      <alignment/>
    </xf>
    <xf numFmtId="0" fontId="0" fillId="56" borderId="0" xfId="0" applyFont="1" applyFill="1" applyAlignment="1">
      <alignment/>
    </xf>
    <xf numFmtId="0" fontId="30" fillId="56" borderId="0" xfId="0" applyFont="1" applyFill="1" applyAlignment="1">
      <alignment/>
    </xf>
    <xf numFmtId="0" fontId="27" fillId="56" borderId="11" xfId="0" applyFont="1" applyFill="1" applyBorder="1" applyAlignment="1">
      <alignment horizontal="center" vertical="center" wrapText="1"/>
    </xf>
    <xf numFmtId="0" fontId="1" fillId="56" borderId="11" xfId="0" applyFont="1" applyFill="1" applyBorder="1" applyAlignment="1">
      <alignment horizontal="center" vertical="center" wrapText="1"/>
    </xf>
    <xf numFmtId="0" fontId="1" fillId="56" borderId="11" xfId="0" applyFont="1" applyFill="1" applyBorder="1" applyAlignment="1">
      <alignment vertical="center" wrapText="1"/>
    </xf>
    <xf numFmtId="0" fontId="0" fillId="56" borderId="11" xfId="0" applyFill="1" applyBorder="1" applyAlignment="1">
      <alignment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30" fillId="0" borderId="0" xfId="0" applyFont="1" applyAlignment="1">
      <alignment/>
    </xf>
    <xf numFmtId="0" fontId="56" fillId="0" borderId="0" xfId="0" applyFont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56" fillId="0" borderId="0" xfId="0" applyFont="1" applyAlignment="1">
      <alignment/>
    </xf>
    <xf numFmtId="0" fontId="20" fillId="0" borderId="55" xfId="0" applyFont="1" applyBorder="1" applyAlignment="1">
      <alignment horizontal="justify" vertical="top" wrapText="1"/>
    </xf>
    <xf numFmtId="0" fontId="33" fillId="0" borderId="57" xfId="0" applyFont="1" applyBorder="1" applyAlignment="1">
      <alignment horizontal="center" wrapText="1"/>
    </xf>
    <xf numFmtId="0" fontId="17" fillId="0" borderId="57" xfId="0" applyFont="1" applyBorder="1" applyAlignment="1">
      <alignment horizontal="center" textRotation="90"/>
    </xf>
    <xf numFmtId="0" fontId="64" fillId="0" borderId="57" xfId="0" applyFont="1" applyBorder="1" applyAlignment="1">
      <alignment horizontal="center" textRotation="90"/>
    </xf>
    <xf numFmtId="0" fontId="16" fillId="20" borderId="57" xfId="0" applyFont="1" applyFill="1" applyBorder="1" applyAlignment="1">
      <alignment horizontal="justify" wrapText="1"/>
    </xf>
    <xf numFmtId="0" fontId="17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17" fillId="0" borderId="76" xfId="0" applyFont="1" applyBorder="1" applyAlignment="1">
      <alignment horizontal="justify" vertical="top" wrapText="1"/>
    </xf>
    <xf numFmtId="0" fontId="17" fillId="0" borderId="59" xfId="0" applyFont="1" applyBorder="1" applyAlignment="1">
      <alignment horizontal="justify" vertical="top" wrapText="1"/>
    </xf>
    <xf numFmtId="0" fontId="17" fillId="0" borderId="65" xfId="0" applyFont="1" applyBorder="1" applyAlignment="1">
      <alignment horizontal="justify" vertical="top" wrapText="1"/>
    </xf>
    <xf numFmtId="0" fontId="65" fillId="0" borderId="66" xfId="0" applyFont="1" applyBorder="1" applyAlignment="1">
      <alignment horizontal="center"/>
    </xf>
    <xf numFmtId="0" fontId="16" fillId="33" borderId="57" xfId="0" applyFont="1" applyFill="1" applyBorder="1" applyAlignment="1">
      <alignment horizontal="justify" wrapText="1"/>
    </xf>
    <xf numFmtId="0" fontId="65" fillId="0" borderId="40" xfId="0" applyFont="1" applyBorder="1" applyAlignment="1">
      <alignment horizontal="center"/>
    </xf>
    <xf numFmtId="0" fontId="16" fillId="51" borderId="77" xfId="0" applyFont="1" applyFill="1" applyBorder="1" applyAlignment="1">
      <alignment horizontal="justify" wrapText="1"/>
    </xf>
    <xf numFmtId="0" fontId="19" fillId="0" borderId="0" xfId="0" applyFont="1" applyAlignment="1">
      <alignment horizontal="left" vertical="center"/>
    </xf>
    <xf numFmtId="0" fontId="66" fillId="8" borderId="45" xfId="0" applyFont="1" applyFill="1" applyBorder="1" applyAlignment="1">
      <alignment vertical="center" wrapText="1"/>
    </xf>
    <xf numFmtId="0" fontId="31" fillId="56" borderId="0" xfId="0" applyFont="1" applyFill="1" applyAlignment="1">
      <alignment horizontal="center" vertical="center"/>
    </xf>
    <xf numFmtId="0" fontId="32" fillId="56" borderId="0" xfId="0" applyFont="1" applyFill="1" applyAlignment="1">
      <alignment horizontal="left" vertical="center" wrapText="1"/>
    </xf>
    <xf numFmtId="0" fontId="1" fillId="0" borderId="2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" fillId="42" borderId="26" xfId="0" applyNumberFormat="1" applyFont="1" applyFill="1" applyBorder="1" applyAlignment="1">
      <alignment horizontal="center" vertical="center" wrapText="1"/>
    </xf>
    <xf numFmtId="0" fontId="1" fillId="42" borderId="20" xfId="0" applyNumberFormat="1" applyFont="1" applyFill="1" applyBorder="1" applyAlignment="1">
      <alignment horizontal="center" vertical="center" wrapText="1"/>
    </xf>
    <xf numFmtId="0" fontId="11" fillId="20" borderId="27" xfId="0" applyFont="1" applyFill="1" applyBorder="1" applyAlignment="1">
      <alignment horizontal="center" vertical="center" wrapText="1"/>
    </xf>
    <xf numFmtId="0" fontId="11" fillId="20" borderId="27" xfId="0" applyFont="1" applyFill="1" applyBorder="1" applyAlignment="1">
      <alignment horizontal="center" vertical="center" wrapText="1"/>
    </xf>
    <xf numFmtId="0" fontId="11" fillId="20" borderId="20" xfId="0" applyFont="1" applyFill="1" applyBorder="1" applyAlignment="1">
      <alignment horizontal="center" vertical="center" wrapText="1"/>
    </xf>
    <xf numFmtId="0" fontId="58" fillId="0" borderId="73" xfId="0" applyNumberFormat="1" applyFont="1" applyBorder="1" applyAlignment="1">
      <alignment horizontal="left" vertical="center" wrapText="1"/>
    </xf>
    <xf numFmtId="0" fontId="58" fillId="0" borderId="0" xfId="0" applyNumberFormat="1" applyFont="1" applyBorder="1" applyAlignment="1">
      <alignment horizontal="left" vertical="center" wrapText="1"/>
    </xf>
    <xf numFmtId="0" fontId="58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/>
    </xf>
    <xf numFmtId="0" fontId="7" fillId="42" borderId="31" xfId="0" applyFont="1" applyFill="1" applyBorder="1" applyAlignment="1">
      <alignment horizontal="center" vertical="center"/>
    </xf>
    <xf numFmtId="0" fontId="27" fillId="20" borderId="35" xfId="0" applyFont="1" applyFill="1" applyBorder="1" applyAlignment="1">
      <alignment horizontal="center" vertical="center"/>
    </xf>
    <xf numFmtId="0" fontId="27" fillId="20" borderId="22" xfId="0" applyFont="1" applyFill="1" applyBorder="1" applyAlignment="1">
      <alignment horizontal="center" vertical="center"/>
    </xf>
    <xf numFmtId="0" fontId="27" fillId="20" borderId="3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2" fontId="7" fillId="42" borderId="37" xfId="0" applyNumberFormat="1" applyFont="1" applyFill="1" applyBorder="1" applyAlignment="1">
      <alignment horizontal="center" vertical="center"/>
    </xf>
    <xf numFmtId="2" fontId="7" fillId="42" borderId="21" xfId="0" applyNumberFormat="1" applyFont="1" applyFill="1" applyBorder="1" applyAlignment="1">
      <alignment horizontal="center" vertical="center"/>
    </xf>
    <xf numFmtId="2" fontId="7" fillId="42" borderId="78" xfId="0" applyNumberFormat="1" applyFont="1" applyFill="1" applyBorder="1" applyAlignment="1">
      <alignment horizontal="center" vertical="center"/>
    </xf>
    <xf numFmtId="0" fontId="18" fillId="0" borderId="84" xfId="0" applyFont="1" applyBorder="1" applyAlignment="1">
      <alignment horizontal="center" vertical="top" wrapText="1"/>
    </xf>
    <xf numFmtId="0" fontId="18" fillId="0" borderId="85" xfId="0" applyFont="1" applyBorder="1" applyAlignment="1">
      <alignment horizontal="center" vertical="top" wrapText="1"/>
    </xf>
    <xf numFmtId="0" fontId="18" fillId="0" borderId="65" xfId="0" applyFont="1" applyBorder="1" applyAlignment="1">
      <alignment horizontal="center" vertical="top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5x indented GHG Textfiels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Comma [0]" xfId="66"/>
    <cellStyle name="Currency" xfId="67"/>
    <cellStyle name="Currency [0]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correcto" xfId="85"/>
    <cellStyle name="Input" xfId="86"/>
    <cellStyle name="Linked Cell" xfId="87"/>
    <cellStyle name="Neutral" xfId="88"/>
    <cellStyle name="Normal GHG Numbers (0.00)" xfId="89"/>
    <cellStyle name="Normal GHG whole table" xfId="90"/>
    <cellStyle name="Notas" xfId="91"/>
    <cellStyle name="Note" xfId="92"/>
    <cellStyle name="Output" xfId="93"/>
    <cellStyle name="Percent" xfId="94"/>
    <cellStyle name="Salida" xfId="95"/>
    <cellStyle name="Texto de advertencia" xfId="96"/>
    <cellStyle name="Texto explicativo" xfId="97"/>
    <cellStyle name="Title" xfId="98"/>
    <cellStyle name="Título" xfId="99"/>
    <cellStyle name="Título 1" xfId="100"/>
    <cellStyle name="Título 2" xfId="101"/>
    <cellStyle name="Título 3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Enerģijas patēriņa diagramma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5"/>
          <c:y val="0.21675"/>
          <c:w val="0.34625"/>
          <c:h val="0.6215"/>
        </c:manualLayout>
      </c:layout>
      <c:pieChart>
        <c:varyColors val="1"/>
        <c:ser>
          <c:idx val="0"/>
          <c:order val="0"/>
          <c:tx>
            <c:v>Pie Chart of Energy Consumption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Diagramma!$B$8:$B$16</c:f>
              <c:strCache/>
            </c:strRef>
          </c:cat>
          <c:val>
            <c:numRef>
              <c:f>Diagramma!$D$8:$D$16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025"/>
          <c:y val="0.24275"/>
          <c:w val="0.28175"/>
          <c:h val="0.5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5"/>
          <c:h val="0.98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Diagramma!#REF!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Diagramma!$C$28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</xdr:col>
      <xdr:colOff>228600</xdr:colOff>
      <xdr:row>6</xdr:row>
      <xdr:rowOff>266700</xdr:rowOff>
    </xdr:to>
    <xdr:sp>
      <xdr:nvSpPr>
        <xdr:cNvPr id="1" name="Oval 7"/>
        <xdr:cNvSpPr>
          <a:spLocks/>
        </xdr:cNvSpPr>
      </xdr:nvSpPr>
      <xdr:spPr>
        <a:xfrm>
          <a:off x="476250" y="123825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371475</xdr:rowOff>
    </xdr:from>
    <xdr:to>
      <xdr:col>6</xdr:col>
      <xdr:colOff>333375</xdr:colOff>
      <xdr:row>6</xdr:row>
      <xdr:rowOff>523875</xdr:rowOff>
    </xdr:to>
    <xdr:sp>
      <xdr:nvSpPr>
        <xdr:cNvPr id="2" name="Oval 9"/>
        <xdr:cNvSpPr>
          <a:spLocks/>
        </xdr:cNvSpPr>
      </xdr:nvSpPr>
      <xdr:spPr>
        <a:xfrm>
          <a:off x="4724400" y="149542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</xdr:row>
      <xdr:rowOff>200025</xdr:rowOff>
    </xdr:from>
    <xdr:to>
      <xdr:col>4</xdr:col>
      <xdr:colOff>438150</xdr:colOff>
      <xdr:row>6</xdr:row>
      <xdr:rowOff>352425</xdr:rowOff>
    </xdr:to>
    <xdr:sp>
      <xdr:nvSpPr>
        <xdr:cNvPr id="3" name="Oval 10"/>
        <xdr:cNvSpPr>
          <a:spLocks/>
        </xdr:cNvSpPr>
      </xdr:nvSpPr>
      <xdr:spPr>
        <a:xfrm>
          <a:off x="3505200" y="132397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6</xdr:row>
      <xdr:rowOff>238125</xdr:rowOff>
    </xdr:from>
    <xdr:to>
      <xdr:col>9</xdr:col>
      <xdr:colOff>228600</xdr:colOff>
      <xdr:row>6</xdr:row>
      <xdr:rowOff>390525</xdr:rowOff>
    </xdr:to>
    <xdr:sp>
      <xdr:nvSpPr>
        <xdr:cNvPr id="4" name="Oval 12"/>
        <xdr:cNvSpPr>
          <a:spLocks/>
        </xdr:cNvSpPr>
      </xdr:nvSpPr>
      <xdr:spPr>
        <a:xfrm>
          <a:off x="6448425" y="136207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</xdr:row>
      <xdr:rowOff>361950</xdr:rowOff>
    </xdr:from>
    <xdr:to>
      <xdr:col>8</xdr:col>
      <xdr:colOff>333375</xdr:colOff>
      <xdr:row>6</xdr:row>
      <xdr:rowOff>514350</xdr:rowOff>
    </xdr:to>
    <xdr:sp>
      <xdr:nvSpPr>
        <xdr:cNvPr id="5" name="Oval 13"/>
        <xdr:cNvSpPr>
          <a:spLocks/>
        </xdr:cNvSpPr>
      </xdr:nvSpPr>
      <xdr:spPr>
        <a:xfrm>
          <a:off x="5848350" y="148590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247650</xdr:rowOff>
    </xdr:from>
    <xdr:to>
      <xdr:col>9</xdr:col>
      <xdr:colOff>657225</xdr:colOff>
      <xdr:row>6</xdr:row>
      <xdr:rowOff>400050</xdr:rowOff>
    </xdr:to>
    <xdr:sp>
      <xdr:nvSpPr>
        <xdr:cNvPr id="6" name="Oval 14"/>
        <xdr:cNvSpPr>
          <a:spLocks/>
        </xdr:cNvSpPr>
      </xdr:nvSpPr>
      <xdr:spPr>
        <a:xfrm>
          <a:off x="6877050" y="137160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6</xdr:row>
      <xdr:rowOff>238125</xdr:rowOff>
    </xdr:from>
    <xdr:to>
      <xdr:col>9</xdr:col>
      <xdr:colOff>447675</xdr:colOff>
      <xdr:row>6</xdr:row>
      <xdr:rowOff>390525</xdr:rowOff>
    </xdr:to>
    <xdr:sp>
      <xdr:nvSpPr>
        <xdr:cNvPr id="7" name="Oval 15"/>
        <xdr:cNvSpPr>
          <a:spLocks/>
        </xdr:cNvSpPr>
      </xdr:nvSpPr>
      <xdr:spPr>
        <a:xfrm>
          <a:off x="6667500" y="136207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371475</xdr:rowOff>
    </xdr:from>
    <xdr:to>
      <xdr:col>8</xdr:col>
      <xdr:colOff>552450</xdr:colOff>
      <xdr:row>6</xdr:row>
      <xdr:rowOff>523875</xdr:rowOff>
    </xdr:to>
    <xdr:sp>
      <xdr:nvSpPr>
        <xdr:cNvPr id="8" name="Oval 24"/>
        <xdr:cNvSpPr>
          <a:spLocks/>
        </xdr:cNvSpPr>
      </xdr:nvSpPr>
      <xdr:spPr>
        <a:xfrm>
          <a:off x="6067425" y="149542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61</xdr:row>
      <xdr:rowOff>9525</xdr:rowOff>
    </xdr:from>
    <xdr:to>
      <xdr:col>8</xdr:col>
      <xdr:colOff>381000</xdr:colOff>
      <xdr:row>62</xdr:row>
      <xdr:rowOff>0</xdr:rowOff>
    </xdr:to>
    <xdr:sp>
      <xdr:nvSpPr>
        <xdr:cNvPr id="9" name="Oval 37"/>
        <xdr:cNvSpPr>
          <a:spLocks/>
        </xdr:cNvSpPr>
      </xdr:nvSpPr>
      <xdr:spPr>
        <a:xfrm>
          <a:off x="5895975" y="1050607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62</xdr:row>
      <xdr:rowOff>9525</xdr:rowOff>
    </xdr:from>
    <xdr:to>
      <xdr:col>8</xdr:col>
      <xdr:colOff>371475</xdr:colOff>
      <xdr:row>63</xdr:row>
      <xdr:rowOff>0</xdr:rowOff>
    </xdr:to>
    <xdr:sp>
      <xdr:nvSpPr>
        <xdr:cNvPr id="10" name="Oval 42"/>
        <xdr:cNvSpPr>
          <a:spLocks/>
        </xdr:cNvSpPr>
      </xdr:nvSpPr>
      <xdr:spPr>
        <a:xfrm>
          <a:off x="5886450" y="1066800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142875</xdr:rowOff>
    </xdr:to>
    <xdr:pic>
      <xdr:nvPicPr>
        <xdr:cNvPr id="11" name="Picture 45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200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142875</xdr:colOff>
      <xdr:row>12</xdr:row>
      <xdr:rowOff>142875</xdr:rowOff>
    </xdr:to>
    <xdr:pic>
      <xdr:nvPicPr>
        <xdr:cNvPr id="12" name="Picture 46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52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142875</xdr:colOff>
      <xdr:row>10</xdr:row>
      <xdr:rowOff>142875</xdr:rowOff>
    </xdr:to>
    <xdr:pic>
      <xdr:nvPicPr>
        <xdr:cNvPr id="13" name="Picture 47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228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142875</xdr:colOff>
      <xdr:row>11</xdr:row>
      <xdr:rowOff>142875</xdr:rowOff>
    </xdr:to>
    <xdr:pic>
      <xdr:nvPicPr>
        <xdr:cNvPr id="14" name="Picture 48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90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142875</xdr:colOff>
      <xdr:row>19</xdr:row>
      <xdr:rowOff>142875</xdr:rowOff>
    </xdr:to>
    <xdr:pic>
      <xdr:nvPicPr>
        <xdr:cNvPr id="15" name="Picture 49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68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142875</xdr:colOff>
      <xdr:row>22</xdr:row>
      <xdr:rowOff>142875</xdr:rowOff>
    </xdr:to>
    <xdr:pic>
      <xdr:nvPicPr>
        <xdr:cNvPr id="16" name="Picture 50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171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142875</xdr:colOff>
      <xdr:row>24</xdr:row>
      <xdr:rowOff>142875</xdr:rowOff>
    </xdr:to>
    <xdr:pic>
      <xdr:nvPicPr>
        <xdr:cNvPr id="17" name="Picture 51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495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142875</xdr:colOff>
      <xdr:row>24</xdr:row>
      <xdr:rowOff>142875</xdr:rowOff>
    </xdr:to>
    <xdr:pic>
      <xdr:nvPicPr>
        <xdr:cNvPr id="18" name="Picture 52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495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142875</xdr:rowOff>
    </xdr:to>
    <xdr:pic>
      <xdr:nvPicPr>
        <xdr:cNvPr id="19" name="Picture 5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657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142875</xdr:colOff>
      <xdr:row>28</xdr:row>
      <xdr:rowOff>142875</xdr:rowOff>
    </xdr:to>
    <xdr:pic>
      <xdr:nvPicPr>
        <xdr:cNvPr id="20" name="Picture 54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43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9525</xdr:rowOff>
    </xdr:from>
    <xdr:to>
      <xdr:col>1</xdr:col>
      <xdr:colOff>142875</xdr:colOff>
      <xdr:row>29</xdr:row>
      <xdr:rowOff>152400</xdr:rowOff>
    </xdr:to>
    <xdr:pic>
      <xdr:nvPicPr>
        <xdr:cNvPr id="21" name="Picture 55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14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142875</xdr:colOff>
      <xdr:row>30</xdr:row>
      <xdr:rowOff>142875</xdr:rowOff>
    </xdr:to>
    <xdr:pic>
      <xdr:nvPicPr>
        <xdr:cNvPr id="22" name="Picture 57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467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142875</xdr:colOff>
      <xdr:row>31</xdr:row>
      <xdr:rowOff>142875</xdr:rowOff>
    </xdr:to>
    <xdr:pic>
      <xdr:nvPicPr>
        <xdr:cNvPr id="23" name="Picture 58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6292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142875</xdr:colOff>
      <xdr:row>32</xdr:row>
      <xdr:rowOff>142875</xdr:rowOff>
    </xdr:to>
    <xdr:pic>
      <xdr:nvPicPr>
        <xdr:cNvPr id="24" name="Picture 59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91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142875</xdr:colOff>
      <xdr:row>33</xdr:row>
      <xdr:rowOff>142875</xdr:rowOff>
    </xdr:to>
    <xdr:pic>
      <xdr:nvPicPr>
        <xdr:cNvPr id="25" name="Picture 60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953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34</xdr:row>
      <xdr:rowOff>142875</xdr:rowOff>
    </xdr:to>
    <xdr:pic>
      <xdr:nvPicPr>
        <xdr:cNvPr id="26" name="Picture 61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115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142875</xdr:colOff>
      <xdr:row>35</xdr:row>
      <xdr:rowOff>142875</xdr:rowOff>
    </xdr:to>
    <xdr:pic>
      <xdr:nvPicPr>
        <xdr:cNvPr id="27" name="Picture 62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276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142875</xdr:colOff>
      <xdr:row>36</xdr:row>
      <xdr:rowOff>142875</xdr:rowOff>
    </xdr:to>
    <xdr:pic>
      <xdr:nvPicPr>
        <xdr:cNvPr id="28" name="Picture 6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438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142875</xdr:colOff>
      <xdr:row>37</xdr:row>
      <xdr:rowOff>142875</xdr:rowOff>
    </xdr:to>
    <xdr:pic>
      <xdr:nvPicPr>
        <xdr:cNvPr id="29" name="Picture 64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0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142875</xdr:colOff>
      <xdr:row>43</xdr:row>
      <xdr:rowOff>142875</xdr:rowOff>
    </xdr:to>
    <xdr:pic>
      <xdr:nvPicPr>
        <xdr:cNvPr id="30" name="Picture 66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58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142875</xdr:colOff>
      <xdr:row>44</xdr:row>
      <xdr:rowOff>142875</xdr:rowOff>
    </xdr:to>
    <xdr:pic>
      <xdr:nvPicPr>
        <xdr:cNvPr id="31" name="Picture 67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743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142875</xdr:colOff>
      <xdr:row>45</xdr:row>
      <xdr:rowOff>142875</xdr:rowOff>
    </xdr:to>
    <xdr:pic>
      <xdr:nvPicPr>
        <xdr:cNvPr id="32" name="Picture 68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905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142875</xdr:colOff>
      <xdr:row>47</xdr:row>
      <xdr:rowOff>142875</xdr:rowOff>
    </xdr:to>
    <xdr:pic>
      <xdr:nvPicPr>
        <xdr:cNvPr id="33" name="Picture 69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229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142875</xdr:colOff>
      <xdr:row>48</xdr:row>
      <xdr:rowOff>142875</xdr:rowOff>
    </xdr:to>
    <xdr:pic>
      <xdr:nvPicPr>
        <xdr:cNvPr id="34" name="Picture 70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39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142875</xdr:colOff>
      <xdr:row>50</xdr:row>
      <xdr:rowOff>142875</xdr:rowOff>
    </xdr:to>
    <xdr:pic>
      <xdr:nvPicPr>
        <xdr:cNvPr id="35" name="Picture 71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71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142875</xdr:colOff>
      <xdr:row>9</xdr:row>
      <xdr:rowOff>142875</xdr:rowOff>
    </xdr:to>
    <xdr:pic>
      <xdr:nvPicPr>
        <xdr:cNvPr id="36" name="Picture 7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66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6</xdr:row>
      <xdr:rowOff>400050</xdr:rowOff>
    </xdr:from>
    <xdr:to>
      <xdr:col>9</xdr:col>
      <xdr:colOff>504825</xdr:colOff>
      <xdr:row>6</xdr:row>
      <xdr:rowOff>552450</xdr:rowOff>
    </xdr:to>
    <xdr:sp>
      <xdr:nvSpPr>
        <xdr:cNvPr id="37" name="Oval 75"/>
        <xdr:cNvSpPr>
          <a:spLocks/>
        </xdr:cNvSpPr>
      </xdr:nvSpPr>
      <xdr:spPr>
        <a:xfrm>
          <a:off x="6724650" y="152400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142875</xdr:colOff>
      <xdr:row>20</xdr:row>
      <xdr:rowOff>142875</xdr:rowOff>
    </xdr:to>
    <xdr:pic>
      <xdr:nvPicPr>
        <xdr:cNvPr id="38" name="Picture 77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48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142875</xdr:colOff>
      <xdr:row>21</xdr:row>
      <xdr:rowOff>142875</xdr:rowOff>
    </xdr:to>
    <xdr:pic>
      <xdr:nvPicPr>
        <xdr:cNvPr id="39" name="Picture 78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10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142875</xdr:colOff>
      <xdr:row>23</xdr:row>
      <xdr:rowOff>142875</xdr:rowOff>
    </xdr:to>
    <xdr:pic>
      <xdr:nvPicPr>
        <xdr:cNvPr id="40" name="Picture 79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333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142875</xdr:colOff>
      <xdr:row>26</xdr:row>
      <xdr:rowOff>142875</xdr:rowOff>
    </xdr:to>
    <xdr:pic>
      <xdr:nvPicPr>
        <xdr:cNvPr id="41" name="Picture 80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819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142875</xdr:colOff>
      <xdr:row>27</xdr:row>
      <xdr:rowOff>142875</xdr:rowOff>
    </xdr:to>
    <xdr:pic>
      <xdr:nvPicPr>
        <xdr:cNvPr id="42" name="Picture 81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981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142875</xdr:rowOff>
    </xdr:to>
    <xdr:pic>
      <xdr:nvPicPr>
        <xdr:cNvPr id="43" name="Picture 82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14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142875</xdr:rowOff>
    </xdr:to>
    <xdr:pic>
      <xdr:nvPicPr>
        <xdr:cNvPr id="44" name="Picture 8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76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142875</xdr:rowOff>
    </xdr:to>
    <xdr:pic>
      <xdr:nvPicPr>
        <xdr:cNvPr id="45" name="Picture 84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38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142875</xdr:colOff>
      <xdr:row>18</xdr:row>
      <xdr:rowOff>142875</xdr:rowOff>
    </xdr:to>
    <xdr:pic>
      <xdr:nvPicPr>
        <xdr:cNvPr id="46" name="Picture 85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142875</xdr:colOff>
      <xdr:row>38</xdr:row>
      <xdr:rowOff>142875</xdr:rowOff>
    </xdr:to>
    <xdr:pic>
      <xdr:nvPicPr>
        <xdr:cNvPr id="47" name="Picture 86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76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142875</xdr:colOff>
      <xdr:row>39</xdr:row>
      <xdr:rowOff>142875</xdr:rowOff>
    </xdr:to>
    <xdr:pic>
      <xdr:nvPicPr>
        <xdr:cNvPr id="48" name="Picture 87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24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142875</xdr:colOff>
      <xdr:row>40</xdr:row>
      <xdr:rowOff>142875</xdr:rowOff>
    </xdr:to>
    <xdr:pic>
      <xdr:nvPicPr>
        <xdr:cNvPr id="49" name="Picture 88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086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142875</xdr:colOff>
      <xdr:row>41</xdr:row>
      <xdr:rowOff>142875</xdr:rowOff>
    </xdr:to>
    <xdr:pic>
      <xdr:nvPicPr>
        <xdr:cNvPr id="50" name="Picture 89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48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142875</xdr:colOff>
      <xdr:row>46</xdr:row>
      <xdr:rowOff>142875</xdr:rowOff>
    </xdr:to>
    <xdr:pic>
      <xdr:nvPicPr>
        <xdr:cNvPr id="51" name="Picture 90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06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142875</xdr:colOff>
      <xdr:row>49</xdr:row>
      <xdr:rowOff>142875</xdr:rowOff>
    </xdr:to>
    <xdr:pic>
      <xdr:nvPicPr>
        <xdr:cNvPr id="52" name="Picture 91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53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142875</xdr:rowOff>
    </xdr:to>
    <xdr:pic>
      <xdr:nvPicPr>
        <xdr:cNvPr id="53" name="Picture 92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77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142875</xdr:colOff>
      <xdr:row>8</xdr:row>
      <xdr:rowOff>142875</xdr:rowOff>
    </xdr:to>
    <xdr:pic>
      <xdr:nvPicPr>
        <xdr:cNvPr id="54" name="Picture 9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6</xdr:row>
      <xdr:rowOff>114300</xdr:rowOff>
    </xdr:from>
    <xdr:to>
      <xdr:col>1</xdr:col>
      <xdr:colOff>228600</xdr:colOff>
      <xdr:row>6</xdr:row>
      <xdr:rowOff>266700</xdr:rowOff>
    </xdr:to>
    <xdr:sp>
      <xdr:nvSpPr>
        <xdr:cNvPr id="55" name="Oval 7"/>
        <xdr:cNvSpPr>
          <a:spLocks/>
        </xdr:cNvSpPr>
      </xdr:nvSpPr>
      <xdr:spPr>
        <a:xfrm>
          <a:off x="476250" y="123825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6</xdr:row>
      <xdr:rowOff>419100</xdr:rowOff>
    </xdr:from>
    <xdr:to>
      <xdr:col>7</xdr:col>
      <xdr:colOff>381000</xdr:colOff>
      <xdr:row>6</xdr:row>
      <xdr:rowOff>571500</xdr:rowOff>
    </xdr:to>
    <xdr:sp>
      <xdr:nvSpPr>
        <xdr:cNvPr id="56" name="Oval 8"/>
        <xdr:cNvSpPr>
          <a:spLocks/>
        </xdr:cNvSpPr>
      </xdr:nvSpPr>
      <xdr:spPr>
        <a:xfrm>
          <a:off x="5286375" y="154305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371475</xdr:rowOff>
    </xdr:from>
    <xdr:to>
      <xdr:col>6</xdr:col>
      <xdr:colOff>333375</xdr:colOff>
      <xdr:row>6</xdr:row>
      <xdr:rowOff>523875</xdr:rowOff>
    </xdr:to>
    <xdr:sp>
      <xdr:nvSpPr>
        <xdr:cNvPr id="57" name="Oval 9"/>
        <xdr:cNvSpPr>
          <a:spLocks/>
        </xdr:cNvSpPr>
      </xdr:nvSpPr>
      <xdr:spPr>
        <a:xfrm>
          <a:off x="4724400" y="149542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</xdr:row>
      <xdr:rowOff>200025</xdr:rowOff>
    </xdr:from>
    <xdr:to>
      <xdr:col>4</xdr:col>
      <xdr:colOff>438150</xdr:colOff>
      <xdr:row>6</xdr:row>
      <xdr:rowOff>352425</xdr:rowOff>
    </xdr:to>
    <xdr:sp>
      <xdr:nvSpPr>
        <xdr:cNvPr id="58" name="Oval 10"/>
        <xdr:cNvSpPr>
          <a:spLocks/>
        </xdr:cNvSpPr>
      </xdr:nvSpPr>
      <xdr:spPr>
        <a:xfrm>
          <a:off x="3505200" y="132397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</xdr:row>
      <xdr:rowOff>190500</xdr:rowOff>
    </xdr:from>
    <xdr:to>
      <xdr:col>3</xdr:col>
      <xdr:colOff>495300</xdr:colOff>
      <xdr:row>6</xdr:row>
      <xdr:rowOff>342900</xdr:rowOff>
    </xdr:to>
    <xdr:sp>
      <xdr:nvSpPr>
        <xdr:cNvPr id="59" name="Oval 11"/>
        <xdr:cNvSpPr>
          <a:spLocks/>
        </xdr:cNvSpPr>
      </xdr:nvSpPr>
      <xdr:spPr>
        <a:xfrm>
          <a:off x="3038475" y="131445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</xdr:row>
      <xdr:rowOff>361950</xdr:rowOff>
    </xdr:from>
    <xdr:to>
      <xdr:col>8</xdr:col>
      <xdr:colOff>333375</xdr:colOff>
      <xdr:row>6</xdr:row>
      <xdr:rowOff>514350</xdr:rowOff>
    </xdr:to>
    <xdr:sp>
      <xdr:nvSpPr>
        <xdr:cNvPr id="60" name="Oval 13"/>
        <xdr:cNvSpPr>
          <a:spLocks/>
        </xdr:cNvSpPr>
      </xdr:nvSpPr>
      <xdr:spPr>
        <a:xfrm>
          <a:off x="5848350" y="148590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6</xdr:row>
      <xdr:rowOff>238125</xdr:rowOff>
    </xdr:from>
    <xdr:to>
      <xdr:col>8</xdr:col>
      <xdr:colOff>600075</xdr:colOff>
      <xdr:row>6</xdr:row>
      <xdr:rowOff>390525</xdr:rowOff>
    </xdr:to>
    <xdr:sp>
      <xdr:nvSpPr>
        <xdr:cNvPr id="61" name="Oval 24"/>
        <xdr:cNvSpPr>
          <a:spLocks/>
        </xdr:cNvSpPr>
      </xdr:nvSpPr>
      <xdr:spPr>
        <a:xfrm>
          <a:off x="6115050" y="136207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142875</xdr:rowOff>
    </xdr:to>
    <xdr:pic>
      <xdr:nvPicPr>
        <xdr:cNvPr id="62" name="Picture 45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200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142875</xdr:colOff>
      <xdr:row>12</xdr:row>
      <xdr:rowOff>142875</xdr:rowOff>
    </xdr:to>
    <xdr:pic>
      <xdr:nvPicPr>
        <xdr:cNvPr id="63" name="Picture 46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552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142875</xdr:colOff>
      <xdr:row>10</xdr:row>
      <xdr:rowOff>142875</xdr:rowOff>
    </xdr:to>
    <xdr:pic>
      <xdr:nvPicPr>
        <xdr:cNvPr id="64" name="Picture 47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228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142875</xdr:colOff>
      <xdr:row>11</xdr:row>
      <xdr:rowOff>142875</xdr:rowOff>
    </xdr:to>
    <xdr:pic>
      <xdr:nvPicPr>
        <xdr:cNvPr id="65" name="Picture 48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90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142875</xdr:colOff>
      <xdr:row>19</xdr:row>
      <xdr:rowOff>142875</xdr:rowOff>
    </xdr:to>
    <xdr:pic>
      <xdr:nvPicPr>
        <xdr:cNvPr id="66" name="Picture 49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68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142875</xdr:colOff>
      <xdr:row>22</xdr:row>
      <xdr:rowOff>142875</xdr:rowOff>
    </xdr:to>
    <xdr:pic>
      <xdr:nvPicPr>
        <xdr:cNvPr id="67" name="Picture 50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171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142875</xdr:colOff>
      <xdr:row>24</xdr:row>
      <xdr:rowOff>142875</xdr:rowOff>
    </xdr:to>
    <xdr:pic>
      <xdr:nvPicPr>
        <xdr:cNvPr id="68" name="Picture 51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495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142875</xdr:colOff>
      <xdr:row>24</xdr:row>
      <xdr:rowOff>142875</xdr:rowOff>
    </xdr:to>
    <xdr:pic>
      <xdr:nvPicPr>
        <xdr:cNvPr id="69" name="Picture 52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495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142875</xdr:rowOff>
    </xdr:to>
    <xdr:pic>
      <xdr:nvPicPr>
        <xdr:cNvPr id="70" name="Picture 5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657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142875</xdr:colOff>
      <xdr:row>28</xdr:row>
      <xdr:rowOff>142875</xdr:rowOff>
    </xdr:to>
    <xdr:pic>
      <xdr:nvPicPr>
        <xdr:cNvPr id="71" name="Picture 54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43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9525</xdr:rowOff>
    </xdr:from>
    <xdr:to>
      <xdr:col>1</xdr:col>
      <xdr:colOff>142875</xdr:colOff>
      <xdr:row>29</xdr:row>
      <xdr:rowOff>152400</xdr:rowOff>
    </xdr:to>
    <xdr:pic>
      <xdr:nvPicPr>
        <xdr:cNvPr id="72" name="Picture 55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14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142875</xdr:colOff>
      <xdr:row>30</xdr:row>
      <xdr:rowOff>142875</xdr:rowOff>
    </xdr:to>
    <xdr:pic>
      <xdr:nvPicPr>
        <xdr:cNvPr id="73" name="Picture 57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467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142875</xdr:colOff>
      <xdr:row>31</xdr:row>
      <xdr:rowOff>142875</xdr:rowOff>
    </xdr:to>
    <xdr:pic>
      <xdr:nvPicPr>
        <xdr:cNvPr id="74" name="Picture 58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6292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142875</xdr:colOff>
      <xdr:row>32</xdr:row>
      <xdr:rowOff>142875</xdr:rowOff>
    </xdr:to>
    <xdr:pic>
      <xdr:nvPicPr>
        <xdr:cNvPr id="75" name="Picture 59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91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142875</xdr:colOff>
      <xdr:row>33</xdr:row>
      <xdr:rowOff>142875</xdr:rowOff>
    </xdr:to>
    <xdr:pic>
      <xdr:nvPicPr>
        <xdr:cNvPr id="76" name="Picture 60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953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34</xdr:row>
      <xdr:rowOff>142875</xdr:rowOff>
    </xdr:to>
    <xdr:pic>
      <xdr:nvPicPr>
        <xdr:cNvPr id="77" name="Picture 61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115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142875</xdr:colOff>
      <xdr:row>35</xdr:row>
      <xdr:rowOff>142875</xdr:rowOff>
    </xdr:to>
    <xdr:pic>
      <xdr:nvPicPr>
        <xdr:cNvPr id="78" name="Picture 62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276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142875</xdr:colOff>
      <xdr:row>36</xdr:row>
      <xdr:rowOff>142875</xdr:rowOff>
    </xdr:to>
    <xdr:pic>
      <xdr:nvPicPr>
        <xdr:cNvPr id="79" name="Picture 6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438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142875</xdr:colOff>
      <xdr:row>37</xdr:row>
      <xdr:rowOff>142875</xdr:rowOff>
    </xdr:to>
    <xdr:pic>
      <xdr:nvPicPr>
        <xdr:cNvPr id="80" name="Picture 64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00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142875</xdr:colOff>
      <xdr:row>9</xdr:row>
      <xdr:rowOff>142875</xdr:rowOff>
    </xdr:to>
    <xdr:pic>
      <xdr:nvPicPr>
        <xdr:cNvPr id="81" name="Picture 7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66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6</xdr:row>
      <xdr:rowOff>266700</xdr:rowOff>
    </xdr:from>
    <xdr:to>
      <xdr:col>5</xdr:col>
      <xdr:colOff>352425</xdr:colOff>
      <xdr:row>6</xdr:row>
      <xdr:rowOff>419100</xdr:rowOff>
    </xdr:to>
    <xdr:sp>
      <xdr:nvSpPr>
        <xdr:cNvPr id="82" name="Oval 74"/>
        <xdr:cNvSpPr>
          <a:spLocks/>
        </xdr:cNvSpPr>
      </xdr:nvSpPr>
      <xdr:spPr>
        <a:xfrm>
          <a:off x="4181475" y="139065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142875</xdr:colOff>
      <xdr:row>20</xdr:row>
      <xdr:rowOff>142875</xdr:rowOff>
    </xdr:to>
    <xdr:pic>
      <xdr:nvPicPr>
        <xdr:cNvPr id="83" name="Picture 77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48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142875</xdr:colOff>
      <xdr:row>21</xdr:row>
      <xdr:rowOff>142875</xdr:rowOff>
    </xdr:to>
    <xdr:pic>
      <xdr:nvPicPr>
        <xdr:cNvPr id="84" name="Picture 78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10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142875</xdr:colOff>
      <xdr:row>23</xdr:row>
      <xdr:rowOff>142875</xdr:rowOff>
    </xdr:to>
    <xdr:pic>
      <xdr:nvPicPr>
        <xdr:cNvPr id="85" name="Picture 79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333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142875</xdr:colOff>
      <xdr:row>26</xdr:row>
      <xdr:rowOff>142875</xdr:rowOff>
    </xdr:to>
    <xdr:pic>
      <xdr:nvPicPr>
        <xdr:cNvPr id="86" name="Picture 80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819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142875</xdr:colOff>
      <xdr:row>27</xdr:row>
      <xdr:rowOff>142875</xdr:rowOff>
    </xdr:to>
    <xdr:pic>
      <xdr:nvPicPr>
        <xdr:cNvPr id="87" name="Picture 81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981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142875</xdr:rowOff>
    </xdr:to>
    <xdr:pic>
      <xdr:nvPicPr>
        <xdr:cNvPr id="88" name="Picture 82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14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142875</xdr:rowOff>
    </xdr:to>
    <xdr:pic>
      <xdr:nvPicPr>
        <xdr:cNvPr id="89" name="Picture 8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76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142875</xdr:rowOff>
    </xdr:to>
    <xdr:pic>
      <xdr:nvPicPr>
        <xdr:cNvPr id="90" name="Picture 84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38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142875</xdr:colOff>
      <xdr:row>18</xdr:row>
      <xdr:rowOff>142875</xdr:rowOff>
    </xdr:to>
    <xdr:pic>
      <xdr:nvPicPr>
        <xdr:cNvPr id="91" name="Picture 85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142875</xdr:colOff>
      <xdr:row>38</xdr:row>
      <xdr:rowOff>142875</xdr:rowOff>
    </xdr:to>
    <xdr:pic>
      <xdr:nvPicPr>
        <xdr:cNvPr id="92" name="Picture 86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762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142875</xdr:colOff>
      <xdr:row>39</xdr:row>
      <xdr:rowOff>142875</xdr:rowOff>
    </xdr:to>
    <xdr:pic>
      <xdr:nvPicPr>
        <xdr:cNvPr id="93" name="Picture 87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24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142875</xdr:colOff>
      <xdr:row>40</xdr:row>
      <xdr:rowOff>142875</xdr:rowOff>
    </xdr:to>
    <xdr:pic>
      <xdr:nvPicPr>
        <xdr:cNvPr id="94" name="Picture 88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086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142875</xdr:colOff>
      <xdr:row>41</xdr:row>
      <xdr:rowOff>142875</xdr:rowOff>
    </xdr:to>
    <xdr:pic>
      <xdr:nvPicPr>
        <xdr:cNvPr id="95" name="Picture 89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48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142875</xdr:colOff>
      <xdr:row>8</xdr:row>
      <xdr:rowOff>142875</xdr:rowOff>
    </xdr:to>
    <xdr:pic>
      <xdr:nvPicPr>
        <xdr:cNvPr id="96" name="Picture 93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59</xdr:row>
      <xdr:rowOff>9525</xdr:rowOff>
    </xdr:from>
    <xdr:to>
      <xdr:col>6</xdr:col>
      <xdr:colOff>409575</xdr:colOff>
      <xdr:row>60</xdr:row>
      <xdr:rowOff>0</xdr:rowOff>
    </xdr:to>
    <xdr:sp>
      <xdr:nvSpPr>
        <xdr:cNvPr id="97" name="Oval 36"/>
        <xdr:cNvSpPr>
          <a:spLocks/>
        </xdr:cNvSpPr>
      </xdr:nvSpPr>
      <xdr:spPr>
        <a:xfrm>
          <a:off x="4800600" y="1018222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61</xdr:row>
      <xdr:rowOff>9525</xdr:rowOff>
    </xdr:from>
    <xdr:to>
      <xdr:col>8</xdr:col>
      <xdr:colOff>381000</xdr:colOff>
      <xdr:row>62</xdr:row>
      <xdr:rowOff>0</xdr:rowOff>
    </xdr:to>
    <xdr:sp>
      <xdr:nvSpPr>
        <xdr:cNvPr id="98" name="Oval 37"/>
        <xdr:cNvSpPr>
          <a:spLocks/>
        </xdr:cNvSpPr>
      </xdr:nvSpPr>
      <xdr:spPr>
        <a:xfrm>
          <a:off x="5895975" y="1050607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61</xdr:row>
      <xdr:rowOff>0</xdr:rowOff>
    </xdr:from>
    <xdr:to>
      <xdr:col>6</xdr:col>
      <xdr:colOff>304800</xdr:colOff>
      <xdr:row>61</xdr:row>
      <xdr:rowOff>152400</xdr:rowOff>
    </xdr:to>
    <xdr:sp>
      <xdr:nvSpPr>
        <xdr:cNvPr id="99" name="Oval 38"/>
        <xdr:cNvSpPr>
          <a:spLocks/>
        </xdr:cNvSpPr>
      </xdr:nvSpPr>
      <xdr:spPr>
        <a:xfrm>
          <a:off x="4695825" y="1049655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62</xdr:row>
      <xdr:rowOff>9525</xdr:rowOff>
    </xdr:from>
    <xdr:to>
      <xdr:col>5</xdr:col>
      <xdr:colOff>0</xdr:colOff>
      <xdr:row>62</xdr:row>
      <xdr:rowOff>152400</xdr:rowOff>
    </xdr:to>
    <xdr:sp>
      <xdr:nvSpPr>
        <xdr:cNvPr id="100" name="Oval 41"/>
        <xdr:cNvSpPr>
          <a:spLocks/>
        </xdr:cNvSpPr>
      </xdr:nvSpPr>
      <xdr:spPr>
        <a:xfrm>
          <a:off x="3752850" y="10668000"/>
          <a:ext cx="2095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62</xdr:row>
      <xdr:rowOff>9525</xdr:rowOff>
    </xdr:from>
    <xdr:to>
      <xdr:col>8</xdr:col>
      <xdr:colOff>371475</xdr:colOff>
      <xdr:row>63</xdr:row>
      <xdr:rowOff>0</xdr:rowOff>
    </xdr:to>
    <xdr:sp>
      <xdr:nvSpPr>
        <xdr:cNvPr id="101" name="Oval 42"/>
        <xdr:cNvSpPr>
          <a:spLocks/>
        </xdr:cNvSpPr>
      </xdr:nvSpPr>
      <xdr:spPr>
        <a:xfrm>
          <a:off x="5886450" y="1066800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142875</xdr:colOff>
      <xdr:row>43</xdr:row>
      <xdr:rowOff>142875</xdr:rowOff>
    </xdr:to>
    <xdr:pic>
      <xdr:nvPicPr>
        <xdr:cNvPr id="102" name="Picture 66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581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142875</xdr:colOff>
      <xdr:row>44</xdr:row>
      <xdr:rowOff>142875</xdr:rowOff>
    </xdr:to>
    <xdr:pic>
      <xdr:nvPicPr>
        <xdr:cNvPr id="103" name="Picture 67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743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142875</xdr:colOff>
      <xdr:row>45</xdr:row>
      <xdr:rowOff>142875</xdr:rowOff>
    </xdr:to>
    <xdr:pic>
      <xdr:nvPicPr>
        <xdr:cNvPr id="104" name="Picture 68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905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142875</xdr:colOff>
      <xdr:row>47</xdr:row>
      <xdr:rowOff>142875</xdr:rowOff>
    </xdr:to>
    <xdr:pic>
      <xdr:nvPicPr>
        <xdr:cNvPr id="105" name="Picture 69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229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142875</xdr:colOff>
      <xdr:row>48</xdr:row>
      <xdr:rowOff>142875</xdr:rowOff>
    </xdr:to>
    <xdr:pic>
      <xdr:nvPicPr>
        <xdr:cNvPr id="106" name="Picture 70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39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142875</xdr:colOff>
      <xdr:row>50</xdr:row>
      <xdr:rowOff>142875</xdr:rowOff>
    </xdr:to>
    <xdr:pic>
      <xdr:nvPicPr>
        <xdr:cNvPr id="107" name="Picture 71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71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142875</xdr:colOff>
      <xdr:row>46</xdr:row>
      <xdr:rowOff>142875</xdr:rowOff>
    </xdr:to>
    <xdr:pic>
      <xdr:nvPicPr>
        <xdr:cNvPr id="108" name="Picture 90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06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142875</xdr:colOff>
      <xdr:row>49</xdr:row>
      <xdr:rowOff>142875</xdr:rowOff>
    </xdr:to>
    <xdr:pic>
      <xdr:nvPicPr>
        <xdr:cNvPr id="109" name="Picture 91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553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142875</xdr:colOff>
      <xdr:row>51</xdr:row>
      <xdr:rowOff>142875</xdr:rowOff>
    </xdr:to>
    <xdr:pic>
      <xdr:nvPicPr>
        <xdr:cNvPr id="110" name="Picture 92" descr="BD1456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877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6</xdr:row>
      <xdr:rowOff>238125</xdr:rowOff>
    </xdr:from>
    <xdr:to>
      <xdr:col>9</xdr:col>
      <xdr:colOff>228600</xdr:colOff>
      <xdr:row>6</xdr:row>
      <xdr:rowOff>390525</xdr:rowOff>
    </xdr:to>
    <xdr:sp>
      <xdr:nvSpPr>
        <xdr:cNvPr id="111" name="Oval 12"/>
        <xdr:cNvSpPr>
          <a:spLocks/>
        </xdr:cNvSpPr>
      </xdr:nvSpPr>
      <xdr:spPr>
        <a:xfrm>
          <a:off x="6448425" y="136207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247650</xdr:rowOff>
    </xdr:from>
    <xdr:to>
      <xdr:col>9</xdr:col>
      <xdr:colOff>657225</xdr:colOff>
      <xdr:row>6</xdr:row>
      <xdr:rowOff>400050</xdr:rowOff>
    </xdr:to>
    <xdr:sp>
      <xdr:nvSpPr>
        <xdr:cNvPr id="112" name="Oval 14"/>
        <xdr:cNvSpPr>
          <a:spLocks/>
        </xdr:cNvSpPr>
      </xdr:nvSpPr>
      <xdr:spPr>
        <a:xfrm>
          <a:off x="6877050" y="137160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6</xdr:row>
      <xdr:rowOff>238125</xdr:rowOff>
    </xdr:from>
    <xdr:to>
      <xdr:col>9</xdr:col>
      <xdr:colOff>447675</xdr:colOff>
      <xdr:row>6</xdr:row>
      <xdr:rowOff>390525</xdr:rowOff>
    </xdr:to>
    <xdr:sp>
      <xdr:nvSpPr>
        <xdr:cNvPr id="113" name="Oval 15"/>
        <xdr:cNvSpPr>
          <a:spLocks/>
        </xdr:cNvSpPr>
      </xdr:nvSpPr>
      <xdr:spPr>
        <a:xfrm>
          <a:off x="6667500" y="136207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6</xdr:row>
      <xdr:rowOff>400050</xdr:rowOff>
    </xdr:from>
    <xdr:to>
      <xdr:col>9</xdr:col>
      <xdr:colOff>504825</xdr:colOff>
      <xdr:row>6</xdr:row>
      <xdr:rowOff>552450</xdr:rowOff>
    </xdr:to>
    <xdr:sp>
      <xdr:nvSpPr>
        <xdr:cNvPr id="114" name="Oval 75"/>
        <xdr:cNvSpPr>
          <a:spLocks/>
        </xdr:cNvSpPr>
      </xdr:nvSpPr>
      <xdr:spPr>
        <a:xfrm>
          <a:off x="6724650" y="1524000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47625</xdr:rowOff>
    </xdr:from>
    <xdr:to>
      <xdr:col>12</xdr:col>
      <xdr:colOff>247650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4438650" y="914400"/>
        <a:ext cx="60007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22</xdr:row>
      <xdr:rowOff>76200</xdr:rowOff>
    </xdr:from>
    <xdr:to>
      <xdr:col>8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5276850" y="4419600"/>
        <a:ext cx="20955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390525</xdr:colOff>
      <xdr:row>17</xdr:row>
      <xdr:rowOff>76200</xdr:rowOff>
    </xdr:from>
    <xdr:to>
      <xdr:col>2</xdr:col>
      <xdr:colOff>685800</xdr:colOff>
      <xdr:row>18</xdr:row>
      <xdr:rowOff>152400</xdr:rowOff>
    </xdr:to>
    <xdr:sp>
      <xdr:nvSpPr>
        <xdr:cNvPr id="3" name="AutoShape 6"/>
        <xdr:cNvSpPr>
          <a:spLocks/>
        </xdr:cNvSpPr>
      </xdr:nvSpPr>
      <xdr:spPr>
        <a:xfrm rot="10800000">
          <a:off x="2876550" y="3438525"/>
          <a:ext cx="295275" cy="238125"/>
        </a:xfrm>
        <a:prstGeom prst="downArrow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17</xdr:row>
      <xdr:rowOff>76200</xdr:rowOff>
    </xdr:from>
    <xdr:to>
      <xdr:col>2</xdr:col>
      <xdr:colOff>685800</xdr:colOff>
      <xdr:row>18</xdr:row>
      <xdr:rowOff>152400</xdr:rowOff>
    </xdr:to>
    <xdr:sp>
      <xdr:nvSpPr>
        <xdr:cNvPr id="4" name="AutoShape 6"/>
        <xdr:cNvSpPr>
          <a:spLocks/>
        </xdr:cNvSpPr>
      </xdr:nvSpPr>
      <xdr:spPr>
        <a:xfrm rot="10800000">
          <a:off x="2876550" y="3438525"/>
          <a:ext cx="295275" cy="238125"/>
        </a:xfrm>
        <a:prstGeom prst="downArrow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18</xdr:row>
      <xdr:rowOff>47625</xdr:rowOff>
    </xdr:from>
    <xdr:to>
      <xdr:col>10</xdr:col>
      <xdr:colOff>571500</xdr:colOff>
      <xdr:row>19</xdr:row>
      <xdr:rowOff>190500</xdr:rowOff>
    </xdr:to>
    <xdr:sp>
      <xdr:nvSpPr>
        <xdr:cNvPr id="1" name="AutoShape 19"/>
        <xdr:cNvSpPr>
          <a:spLocks/>
        </xdr:cNvSpPr>
      </xdr:nvSpPr>
      <xdr:spPr>
        <a:xfrm rot="10800000">
          <a:off x="8696325" y="3857625"/>
          <a:ext cx="295275" cy="238125"/>
        </a:xfrm>
        <a:prstGeom prst="downArrow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18</xdr:row>
      <xdr:rowOff>28575</xdr:rowOff>
    </xdr:from>
    <xdr:to>
      <xdr:col>6</xdr:col>
      <xdr:colOff>66675</xdr:colOff>
      <xdr:row>18</xdr:row>
      <xdr:rowOff>342900</xdr:rowOff>
    </xdr:to>
    <xdr:sp>
      <xdr:nvSpPr>
        <xdr:cNvPr id="1" name="AutoShape 13"/>
        <xdr:cNvSpPr>
          <a:spLocks/>
        </xdr:cNvSpPr>
      </xdr:nvSpPr>
      <xdr:spPr>
        <a:xfrm>
          <a:off x="4657725" y="3686175"/>
          <a:ext cx="476250" cy="314325"/>
        </a:xfrm>
        <a:prstGeom prst="upDownArrow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323850</xdr:rowOff>
    </xdr:from>
    <xdr:to>
      <xdr:col>4</xdr:col>
      <xdr:colOff>438150</xdr:colOff>
      <xdr:row>8</xdr:row>
      <xdr:rowOff>561975</xdr:rowOff>
    </xdr:to>
    <xdr:sp>
      <xdr:nvSpPr>
        <xdr:cNvPr id="2" name="AutoShape 15"/>
        <xdr:cNvSpPr>
          <a:spLocks/>
        </xdr:cNvSpPr>
      </xdr:nvSpPr>
      <xdr:spPr>
        <a:xfrm>
          <a:off x="3790950" y="1628775"/>
          <a:ext cx="295275" cy="238125"/>
        </a:xfrm>
        <a:prstGeom prst="downArrow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85725</xdr:rowOff>
    </xdr:from>
    <xdr:to>
      <xdr:col>7</xdr:col>
      <xdr:colOff>419100</xdr:colOff>
      <xdr:row>18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5734050" y="2505075"/>
          <a:ext cx="323850" cy="115252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85725</xdr:rowOff>
    </xdr:from>
    <xdr:to>
      <xdr:col>7</xdr:col>
      <xdr:colOff>419100</xdr:colOff>
      <xdr:row>18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5734050" y="2505075"/>
          <a:ext cx="323850" cy="115252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323850</xdr:rowOff>
    </xdr:from>
    <xdr:to>
      <xdr:col>4</xdr:col>
      <xdr:colOff>438150</xdr:colOff>
      <xdr:row>8</xdr:row>
      <xdr:rowOff>561975</xdr:rowOff>
    </xdr:to>
    <xdr:sp>
      <xdr:nvSpPr>
        <xdr:cNvPr id="5" name="AutoShape 15"/>
        <xdr:cNvSpPr>
          <a:spLocks/>
        </xdr:cNvSpPr>
      </xdr:nvSpPr>
      <xdr:spPr>
        <a:xfrm>
          <a:off x="3790950" y="1628775"/>
          <a:ext cx="295275" cy="238125"/>
        </a:xfrm>
        <a:prstGeom prst="downArrow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PageLayoutView="0" workbookViewId="0" topLeftCell="A1">
      <selection activeCell="D32" sqref="D32"/>
    </sheetView>
  </sheetViews>
  <sheetFormatPr defaultColWidth="11.421875" defaultRowHeight="12.75"/>
  <cols>
    <col min="1" max="1" width="1.28515625" style="0" customWidth="1"/>
    <col min="2" max="2" width="18.00390625" style="0" customWidth="1"/>
    <col min="3" max="3" width="20.8515625" style="0" customWidth="1"/>
    <col min="4" max="4" width="20.421875" style="0" customWidth="1"/>
    <col min="5" max="5" width="3.421875" style="0" customWidth="1"/>
    <col min="6" max="6" width="18.8515625" style="0" customWidth="1"/>
    <col min="7" max="7" width="18.7109375" style="0" customWidth="1"/>
    <col min="8" max="8" width="25.140625" style="0" customWidth="1"/>
    <col min="9" max="9" width="16.140625" style="0" customWidth="1"/>
  </cols>
  <sheetData>
    <row r="1" spans="1:11" ht="12.7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27.75" customHeight="1">
      <c r="A2" s="297"/>
      <c r="B2" s="297"/>
      <c r="C2" s="334" t="s">
        <v>43</v>
      </c>
      <c r="D2" s="334"/>
      <c r="E2" s="334"/>
      <c r="F2" s="334"/>
      <c r="G2" s="334"/>
      <c r="H2" s="299"/>
      <c r="I2" s="299"/>
      <c r="J2" s="297"/>
      <c r="K2" s="297"/>
    </row>
    <row r="3" spans="1:11" ht="13.5" customHeight="1">
      <c r="A3" s="297"/>
      <c r="B3" s="297"/>
      <c r="C3" s="298"/>
      <c r="D3" s="298"/>
      <c r="E3" s="298"/>
      <c r="F3" s="298"/>
      <c r="G3" s="298"/>
      <c r="H3" s="299"/>
      <c r="I3" s="299"/>
      <c r="J3" s="297"/>
      <c r="K3" s="297"/>
    </row>
    <row r="4" spans="1:11" ht="20.25" customHeight="1">
      <c r="A4" s="297"/>
      <c r="B4" s="297"/>
      <c r="C4" s="335" t="s">
        <v>53</v>
      </c>
      <c r="D4" s="335"/>
      <c r="E4" s="335"/>
      <c r="F4" s="335"/>
      <c r="G4" s="335"/>
      <c r="H4" s="299"/>
      <c r="I4" s="299"/>
      <c r="J4" s="297"/>
      <c r="K4" s="297"/>
    </row>
    <row r="5" spans="1:11" ht="10.5" customHeight="1">
      <c r="A5" s="297"/>
      <c r="B5" s="299"/>
      <c r="C5" s="335"/>
      <c r="D5" s="335"/>
      <c r="E5" s="335"/>
      <c r="F5" s="335"/>
      <c r="G5" s="335"/>
      <c r="H5" s="299"/>
      <c r="I5" s="299"/>
      <c r="J5" s="297"/>
      <c r="K5" s="297"/>
    </row>
    <row r="6" spans="1:11" ht="18">
      <c r="A6" s="297"/>
      <c r="B6" s="297"/>
      <c r="C6" s="297"/>
      <c r="D6" s="297"/>
      <c r="E6" s="300" t="s">
        <v>48</v>
      </c>
      <c r="F6" s="300"/>
      <c r="G6" s="301"/>
      <c r="H6" s="297"/>
      <c r="I6" s="297"/>
      <c r="J6" s="297"/>
      <c r="K6" s="297"/>
    </row>
    <row r="7" spans="1:11" ht="15.75">
      <c r="A7" s="297"/>
      <c r="B7" s="312" t="s">
        <v>44</v>
      </c>
      <c r="C7" s="297"/>
      <c r="D7" s="297"/>
      <c r="E7" s="297"/>
      <c r="F7" s="302" t="s">
        <v>49</v>
      </c>
      <c r="G7" s="302"/>
      <c r="H7" s="302"/>
      <c r="I7" s="302"/>
      <c r="J7" s="302"/>
      <c r="K7" s="297"/>
    </row>
    <row r="8" spans="1:11" ht="12.75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</row>
    <row r="9" spans="1:11" ht="53.25" customHeight="1">
      <c r="A9" s="297"/>
      <c r="B9" s="303" t="s">
        <v>45</v>
      </c>
      <c r="C9" s="303" t="s">
        <v>46</v>
      </c>
      <c r="D9" s="304" t="s">
        <v>47</v>
      </c>
      <c r="E9" s="297"/>
      <c r="F9" s="303" t="s">
        <v>45</v>
      </c>
      <c r="G9" s="303" t="s">
        <v>50</v>
      </c>
      <c r="H9" s="305" t="s">
        <v>51</v>
      </c>
      <c r="I9" s="304" t="s">
        <v>52</v>
      </c>
      <c r="J9" s="297"/>
      <c r="K9" s="297"/>
    </row>
    <row r="10" spans="1:11" ht="15.75" customHeight="1">
      <c r="A10" s="297"/>
      <c r="B10" s="306"/>
      <c r="C10" s="306"/>
      <c r="D10" s="306"/>
      <c r="E10" s="297"/>
      <c r="F10" s="306"/>
      <c r="G10" s="306"/>
      <c r="H10" s="306"/>
      <c r="I10" s="306"/>
      <c r="J10" s="297"/>
      <c r="K10" s="297"/>
    </row>
    <row r="11" spans="1:11" ht="15.75" customHeight="1">
      <c r="A11" s="297"/>
      <c r="B11" s="306"/>
      <c r="C11" s="306"/>
      <c r="D11" s="306"/>
      <c r="E11" s="297"/>
      <c r="F11" s="306"/>
      <c r="G11" s="306"/>
      <c r="H11" s="306"/>
      <c r="I11" s="306"/>
      <c r="J11" s="297"/>
      <c r="K11" s="297"/>
    </row>
    <row r="12" spans="1:11" ht="15.75" customHeight="1">
      <c r="A12" s="297"/>
      <c r="B12" s="306"/>
      <c r="C12" s="306"/>
      <c r="D12" s="306"/>
      <c r="E12" s="297"/>
      <c r="F12" s="306"/>
      <c r="G12" s="306"/>
      <c r="H12" s="306"/>
      <c r="I12" s="306"/>
      <c r="J12" s="297"/>
      <c r="K12" s="297"/>
    </row>
    <row r="13" spans="1:11" ht="15.75" customHeight="1">
      <c r="A13" s="297"/>
      <c r="B13" s="306"/>
      <c r="C13" s="306"/>
      <c r="D13" s="306"/>
      <c r="E13" s="297"/>
      <c r="F13" s="306"/>
      <c r="G13" s="306"/>
      <c r="H13" s="306"/>
      <c r="I13" s="306"/>
      <c r="J13" s="297"/>
      <c r="K13" s="297"/>
    </row>
    <row r="14" spans="1:11" ht="15.75" customHeight="1">
      <c r="A14" s="297"/>
      <c r="B14" s="306"/>
      <c r="C14" s="306"/>
      <c r="D14" s="306"/>
      <c r="E14" s="297"/>
      <c r="F14" s="306"/>
      <c r="G14" s="306"/>
      <c r="H14" s="306"/>
      <c r="I14" s="306"/>
      <c r="J14" s="297"/>
      <c r="K14" s="297"/>
    </row>
    <row r="15" spans="1:11" ht="15.75" customHeight="1">
      <c r="A15" s="297"/>
      <c r="B15" s="306"/>
      <c r="C15" s="306"/>
      <c r="D15" s="306"/>
      <c r="E15" s="297"/>
      <c r="F15" s="306"/>
      <c r="G15" s="306"/>
      <c r="H15" s="306"/>
      <c r="I15" s="306"/>
      <c r="J15" s="297"/>
      <c r="K15" s="297"/>
    </row>
    <row r="16" spans="1:11" ht="15.75" customHeight="1">
      <c r="A16" s="297"/>
      <c r="B16" s="306"/>
      <c r="C16" s="306"/>
      <c r="D16" s="306"/>
      <c r="E16" s="297"/>
      <c r="F16" s="306"/>
      <c r="G16" s="306"/>
      <c r="H16" s="306"/>
      <c r="I16" s="306"/>
      <c r="J16" s="297"/>
      <c r="K16" s="297"/>
    </row>
    <row r="17" spans="1:11" ht="15.75" customHeight="1">
      <c r="A17" s="297"/>
      <c r="B17" s="306"/>
      <c r="C17" s="306"/>
      <c r="D17" s="306"/>
      <c r="E17" s="297"/>
      <c r="F17" s="306"/>
      <c r="G17" s="306"/>
      <c r="H17" s="306"/>
      <c r="I17" s="306"/>
      <c r="J17" s="297"/>
      <c r="K17" s="297"/>
    </row>
    <row r="18" spans="1:11" ht="15.75" customHeight="1">
      <c r="A18" s="297"/>
      <c r="B18" s="306"/>
      <c r="C18" s="306"/>
      <c r="D18" s="306"/>
      <c r="E18" s="297"/>
      <c r="F18" s="297"/>
      <c r="G18" s="297"/>
      <c r="H18" s="297"/>
      <c r="I18" s="297"/>
      <c r="J18" s="297"/>
      <c r="K18" s="297"/>
    </row>
    <row r="19" spans="1:11" ht="15.75" customHeight="1">
      <c r="A19" s="297"/>
      <c r="B19" s="306"/>
      <c r="C19" s="306"/>
      <c r="D19" s="306"/>
      <c r="E19" s="297"/>
      <c r="F19" s="297"/>
      <c r="G19" s="297"/>
      <c r="H19" s="297"/>
      <c r="I19" s="297"/>
      <c r="J19" s="297"/>
      <c r="K19" s="297"/>
    </row>
    <row r="20" spans="1:11" ht="15.75" customHeight="1">
      <c r="A20" s="297"/>
      <c r="B20" s="306"/>
      <c r="C20" s="306"/>
      <c r="D20" s="306"/>
      <c r="E20" s="297"/>
      <c r="F20" s="297"/>
      <c r="G20" s="297"/>
      <c r="H20" s="297"/>
      <c r="I20" s="297"/>
      <c r="J20" s="297"/>
      <c r="K20" s="297"/>
    </row>
    <row r="21" spans="1:11" ht="15.75" customHeight="1">
      <c r="A21" s="297"/>
      <c r="B21" s="306"/>
      <c r="C21" s="306"/>
      <c r="D21" s="306"/>
      <c r="E21" s="297"/>
      <c r="F21" s="297"/>
      <c r="G21" s="297"/>
      <c r="H21" s="297"/>
      <c r="I21" s="297"/>
      <c r="J21" s="297"/>
      <c r="K21" s="297"/>
    </row>
    <row r="22" spans="1:11" ht="15.75" customHeight="1">
      <c r="A22" s="297"/>
      <c r="B22" s="306"/>
      <c r="C22" s="306"/>
      <c r="D22" s="306"/>
      <c r="E22" s="297"/>
      <c r="F22" s="297"/>
      <c r="G22" s="297"/>
      <c r="H22" s="297"/>
      <c r="I22" s="297"/>
      <c r="J22" s="297"/>
      <c r="K22" s="297"/>
    </row>
    <row r="23" spans="1:11" ht="15.75" customHeight="1">
      <c r="A23" s="297"/>
      <c r="B23" s="306"/>
      <c r="C23" s="306"/>
      <c r="D23" s="306"/>
      <c r="E23" s="297"/>
      <c r="F23" s="297"/>
      <c r="G23" s="297"/>
      <c r="H23" s="297"/>
      <c r="I23" s="297"/>
      <c r="J23" s="297"/>
      <c r="K23" s="297"/>
    </row>
    <row r="24" spans="1:11" ht="15.75" customHeight="1">
      <c r="A24" s="297"/>
      <c r="B24" s="306"/>
      <c r="C24" s="306"/>
      <c r="D24" s="306"/>
      <c r="E24" s="297"/>
      <c r="F24" s="297"/>
      <c r="G24" s="297"/>
      <c r="H24" s="297"/>
      <c r="I24" s="297"/>
      <c r="J24" s="297"/>
      <c r="K24" s="297"/>
    </row>
    <row r="25" spans="1:11" ht="15.75" customHeight="1">
      <c r="A25" s="297"/>
      <c r="B25" s="306"/>
      <c r="C25" s="306"/>
      <c r="D25" s="306"/>
      <c r="E25" s="297"/>
      <c r="F25" s="297"/>
      <c r="G25" s="297"/>
      <c r="H25" s="297"/>
      <c r="I25" s="297"/>
      <c r="J25" s="297"/>
      <c r="K25" s="297"/>
    </row>
    <row r="26" spans="1:11" ht="15.75" customHeight="1">
      <c r="A26" s="297"/>
      <c r="B26" s="306"/>
      <c r="C26" s="306"/>
      <c r="D26" s="306"/>
      <c r="E26" s="297"/>
      <c r="F26" s="297"/>
      <c r="G26" s="297"/>
      <c r="H26" s="297"/>
      <c r="I26" s="297"/>
      <c r="J26" s="297"/>
      <c r="K26" s="297"/>
    </row>
    <row r="27" spans="1:11" ht="15.75" customHeight="1">
      <c r="A27" s="297"/>
      <c r="B27" s="306"/>
      <c r="C27" s="306"/>
      <c r="D27" s="306"/>
      <c r="E27" s="297"/>
      <c r="F27" s="297"/>
      <c r="G27" s="297"/>
      <c r="H27" s="297"/>
      <c r="I27" s="297"/>
      <c r="J27" s="297"/>
      <c r="K27" s="297"/>
    </row>
    <row r="28" spans="1:11" ht="15.75" customHeight="1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</row>
    <row r="29" spans="1:11" ht="12.75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</row>
    <row r="30" spans="1:11" ht="12.7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</row>
    <row r="31" spans="1:11" ht="12.75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</row>
    <row r="32" spans="1:11" ht="12.75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</row>
    <row r="33" spans="1:11" ht="12.75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</row>
    <row r="34" spans="1:11" ht="12.7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2.75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</row>
    <row r="36" spans="1:11" ht="12.75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2.75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</row>
    <row r="38" spans="1:11" ht="12.75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</row>
    <row r="39" spans="1:11" ht="12.7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</row>
    <row r="40" spans="1:11" ht="12.75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</row>
    <row r="41" spans="1:11" ht="12.75">
      <c r="A41" s="297"/>
      <c r="B41" s="297"/>
      <c r="C41" s="297"/>
      <c r="D41" s="297"/>
      <c r="E41" s="297"/>
      <c r="F41" s="297"/>
      <c r="G41" s="297"/>
      <c r="H41" s="297"/>
      <c r="I41" s="297"/>
      <c r="J41" s="297"/>
      <c r="K41" s="297"/>
    </row>
  </sheetData>
  <sheetProtection/>
  <mergeCells count="2">
    <mergeCell ref="C2:G2"/>
    <mergeCell ref="C4:G5"/>
  </mergeCells>
  <printOptions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zoomScalePageLayoutView="0" workbookViewId="0" topLeftCell="A1">
      <selection activeCell="F8" sqref="F8"/>
    </sheetView>
  </sheetViews>
  <sheetFormatPr defaultColWidth="11.421875" defaultRowHeight="12.75"/>
  <cols>
    <col min="1" max="1" width="5.7109375" style="0" customWidth="1"/>
    <col min="2" max="2" width="5.00390625" style="0" customWidth="1"/>
    <col min="3" max="3" width="29.421875" style="0" customWidth="1"/>
    <col min="4" max="4" width="7.8515625" style="0" customWidth="1"/>
    <col min="5" max="5" width="11.421875" style="0" customWidth="1"/>
    <col min="6" max="6" width="8.421875" style="0" customWidth="1"/>
    <col min="7" max="7" width="7.7109375" style="0" customWidth="1"/>
    <col min="8" max="8" width="9.140625" style="0" customWidth="1"/>
    <col min="9" max="9" width="10.57421875" style="0" customWidth="1"/>
    <col min="10" max="10" width="11.57421875" style="0" customWidth="1"/>
    <col min="11" max="11" width="12.7109375" style="0" customWidth="1"/>
  </cols>
  <sheetData>
    <row r="1" spans="2:10" ht="20.25">
      <c r="B1" s="360" t="s">
        <v>116</v>
      </c>
      <c r="C1" s="360"/>
      <c r="D1" s="360"/>
      <c r="E1" s="360"/>
      <c r="F1" s="360"/>
      <c r="G1" s="360"/>
      <c r="H1" s="360"/>
      <c r="I1" s="360"/>
      <c r="J1" s="360"/>
    </row>
    <row r="2" ht="12.75">
      <c r="B2" s="203" t="s">
        <v>117</v>
      </c>
    </row>
    <row r="3" ht="12.75">
      <c r="B3" s="203" t="s">
        <v>118</v>
      </c>
    </row>
    <row r="4" ht="12.75">
      <c r="B4" s="203" t="s">
        <v>119</v>
      </c>
    </row>
    <row r="6" spans="1:10" ht="17.25" customHeight="1">
      <c r="A6" s="20"/>
      <c r="B6" s="363">
        <v>1</v>
      </c>
      <c r="C6" s="368" t="s">
        <v>54</v>
      </c>
      <c r="D6" s="338" t="s">
        <v>55</v>
      </c>
      <c r="E6" s="368" t="s">
        <v>56</v>
      </c>
      <c r="F6" s="338" t="s">
        <v>123</v>
      </c>
      <c r="G6" s="365" t="s">
        <v>57</v>
      </c>
      <c r="H6" s="366"/>
      <c r="I6" s="367"/>
      <c r="J6" s="361" t="s">
        <v>115</v>
      </c>
    </row>
    <row r="7" spans="1:10" ht="48" customHeight="1">
      <c r="A7" s="20"/>
      <c r="B7" s="364"/>
      <c r="C7" s="369"/>
      <c r="D7" s="339"/>
      <c r="E7" s="369"/>
      <c r="F7" s="339"/>
      <c r="G7" s="8" t="s">
        <v>58</v>
      </c>
      <c r="H7" s="8" t="s">
        <v>59</v>
      </c>
      <c r="I7" s="8" t="s">
        <v>60</v>
      </c>
      <c r="J7" s="362"/>
    </row>
    <row r="8" spans="1:10" ht="13.5" customHeight="1">
      <c r="A8" s="20"/>
      <c r="B8" s="31"/>
      <c r="C8" s="32" t="s">
        <v>61</v>
      </c>
      <c r="D8" s="33"/>
      <c r="E8" s="32"/>
      <c r="F8" s="33"/>
      <c r="G8" s="34"/>
      <c r="H8" s="34"/>
      <c r="I8" s="34"/>
      <c r="J8" s="35"/>
    </row>
    <row r="9" spans="1:10" ht="12.75">
      <c r="A9" s="20"/>
      <c r="B9" s="17"/>
      <c r="C9" s="6" t="s">
        <v>62</v>
      </c>
      <c r="D9" s="3"/>
      <c r="E9" s="296">
        <v>40</v>
      </c>
      <c r="F9" s="296">
        <v>1</v>
      </c>
      <c r="G9" s="3"/>
      <c r="H9" s="3"/>
      <c r="I9" s="9">
        <f aca="true" t="shared" si="0" ref="I9:I17">H9*G9</f>
        <v>0</v>
      </c>
      <c r="J9" s="16">
        <f>I9*E9*F9*D9</f>
        <v>0</v>
      </c>
    </row>
    <row r="10" spans="1:10" ht="12.75">
      <c r="A10" s="20"/>
      <c r="B10" s="19"/>
      <c r="C10" s="6" t="s">
        <v>63</v>
      </c>
      <c r="D10" s="1"/>
      <c r="E10" s="1">
        <v>60</v>
      </c>
      <c r="F10" s="1">
        <v>1</v>
      </c>
      <c r="G10" s="1"/>
      <c r="H10" s="1"/>
      <c r="I10" s="9">
        <f t="shared" si="0"/>
        <v>0</v>
      </c>
      <c r="J10" s="16">
        <f aca="true" t="shared" si="1" ref="J10:J42">I10*E10*F10*D10</f>
        <v>0</v>
      </c>
    </row>
    <row r="11" spans="1:10" ht="12.75">
      <c r="A11" s="20"/>
      <c r="B11" s="19"/>
      <c r="C11" s="6" t="s">
        <v>64</v>
      </c>
      <c r="D11" s="1"/>
      <c r="E11" s="1">
        <v>75</v>
      </c>
      <c r="F11" s="1">
        <v>1</v>
      </c>
      <c r="G11" s="1"/>
      <c r="H11" s="1"/>
      <c r="I11" s="9">
        <f t="shared" si="0"/>
        <v>0</v>
      </c>
      <c r="J11" s="16">
        <f t="shared" si="1"/>
        <v>0</v>
      </c>
    </row>
    <row r="12" spans="1:10" ht="12.75">
      <c r="A12" s="20"/>
      <c r="B12" s="19"/>
      <c r="C12" s="6" t="s">
        <v>65</v>
      </c>
      <c r="D12" s="1"/>
      <c r="E12" s="1">
        <v>100</v>
      </c>
      <c r="F12" s="1">
        <v>1</v>
      </c>
      <c r="G12" s="1"/>
      <c r="H12" s="1"/>
      <c r="I12" s="9">
        <f t="shared" si="0"/>
        <v>0</v>
      </c>
      <c r="J12" s="16">
        <f t="shared" si="1"/>
        <v>0</v>
      </c>
    </row>
    <row r="13" spans="1:10" ht="12.75">
      <c r="A13" s="20"/>
      <c r="B13" s="19"/>
      <c r="C13" s="6" t="s">
        <v>66</v>
      </c>
      <c r="D13" s="1"/>
      <c r="E13" s="1">
        <v>13</v>
      </c>
      <c r="F13" s="1">
        <v>1</v>
      </c>
      <c r="G13" s="1"/>
      <c r="H13" s="1"/>
      <c r="I13" s="9">
        <f t="shared" si="0"/>
        <v>0</v>
      </c>
      <c r="J13" s="16">
        <f t="shared" si="1"/>
        <v>0</v>
      </c>
    </row>
    <row r="14" spans="1:10" ht="12.75">
      <c r="A14" s="20"/>
      <c r="B14" s="19"/>
      <c r="C14" s="6" t="s">
        <v>67</v>
      </c>
      <c r="D14" s="1"/>
      <c r="E14" s="1">
        <v>17</v>
      </c>
      <c r="F14" s="1">
        <v>1</v>
      </c>
      <c r="G14" s="1"/>
      <c r="H14" s="1"/>
      <c r="I14" s="9">
        <f t="shared" si="0"/>
        <v>0</v>
      </c>
      <c r="J14" s="16">
        <f t="shared" si="1"/>
        <v>0</v>
      </c>
    </row>
    <row r="15" spans="1:10" ht="12.75">
      <c r="A15" s="20"/>
      <c r="B15" s="19"/>
      <c r="C15" s="6" t="s">
        <v>68</v>
      </c>
      <c r="D15" s="1"/>
      <c r="E15" s="1">
        <v>20</v>
      </c>
      <c r="F15" s="1">
        <v>1</v>
      </c>
      <c r="G15" s="1"/>
      <c r="H15" s="1"/>
      <c r="I15" s="9">
        <f t="shared" si="0"/>
        <v>0</v>
      </c>
      <c r="J15" s="16">
        <f t="shared" si="1"/>
        <v>0</v>
      </c>
    </row>
    <row r="16" spans="1:10" ht="12.75">
      <c r="A16" s="20"/>
      <c r="B16" s="19"/>
      <c r="C16" s="6" t="s">
        <v>69</v>
      </c>
      <c r="D16" s="1"/>
      <c r="E16" s="1">
        <v>32</v>
      </c>
      <c r="F16" s="1">
        <v>1</v>
      </c>
      <c r="G16" s="1"/>
      <c r="H16" s="1"/>
      <c r="I16" s="9">
        <f t="shared" si="0"/>
        <v>0</v>
      </c>
      <c r="J16" s="16">
        <f t="shared" si="1"/>
        <v>0</v>
      </c>
    </row>
    <row r="17" spans="1:10" ht="12.75">
      <c r="A17" s="20"/>
      <c r="B17" s="19"/>
      <c r="C17" s="6" t="s">
        <v>70</v>
      </c>
      <c r="D17" s="1"/>
      <c r="E17" s="1">
        <v>40</v>
      </c>
      <c r="F17" s="1">
        <v>1</v>
      </c>
      <c r="G17" s="1"/>
      <c r="H17" s="1"/>
      <c r="I17" s="9">
        <f t="shared" si="0"/>
        <v>0</v>
      </c>
      <c r="J17" s="16">
        <f t="shared" si="1"/>
        <v>0</v>
      </c>
    </row>
    <row r="18" spans="1:10" ht="12.75" customHeight="1">
      <c r="A18" s="20"/>
      <c r="B18" s="26"/>
      <c r="C18" s="27" t="s">
        <v>71</v>
      </c>
      <c r="D18" s="28"/>
      <c r="E18" s="28"/>
      <c r="F18" s="28"/>
      <c r="G18" s="28"/>
      <c r="H18" s="28"/>
      <c r="I18" s="29"/>
      <c r="J18" s="30">
        <f t="shared" si="1"/>
        <v>0</v>
      </c>
    </row>
    <row r="19" spans="1:10" ht="12.75">
      <c r="A19" s="20"/>
      <c r="B19" s="19"/>
      <c r="C19" s="5" t="s">
        <v>72</v>
      </c>
      <c r="D19" s="1"/>
      <c r="E19" s="1">
        <v>800</v>
      </c>
      <c r="F19" s="1">
        <v>0.7</v>
      </c>
      <c r="G19" s="1"/>
      <c r="H19" s="1"/>
      <c r="I19" s="9">
        <f aca="true" t="shared" si="2" ref="I19:I26">H19*G19</f>
        <v>0</v>
      </c>
      <c r="J19" s="16">
        <f t="shared" si="1"/>
        <v>0</v>
      </c>
    </row>
    <row r="20" spans="1:10" ht="12.75">
      <c r="A20" s="20"/>
      <c r="B20" s="19"/>
      <c r="C20" s="5" t="s">
        <v>73</v>
      </c>
      <c r="D20" s="1"/>
      <c r="E20" s="1">
        <v>2000</v>
      </c>
      <c r="F20" s="1">
        <v>0.7</v>
      </c>
      <c r="G20" s="1"/>
      <c r="H20" s="1"/>
      <c r="I20" s="9">
        <f t="shared" si="2"/>
        <v>0</v>
      </c>
      <c r="J20" s="16">
        <f t="shared" si="1"/>
        <v>0</v>
      </c>
    </row>
    <row r="21" spans="1:10" ht="12.75">
      <c r="A21" s="20"/>
      <c r="B21" s="19"/>
      <c r="C21" s="5" t="s">
        <v>74</v>
      </c>
      <c r="D21" s="1"/>
      <c r="E21" s="1">
        <v>200</v>
      </c>
      <c r="F21" s="1"/>
      <c r="G21" s="1"/>
      <c r="H21" s="1"/>
      <c r="I21" s="9">
        <f t="shared" si="2"/>
        <v>0</v>
      </c>
      <c r="J21" s="16">
        <f t="shared" si="1"/>
        <v>0</v>
      </c>
    </row>
    <row r="22" spans="1:10" ht="12.75">
      <c r="A22" s="20"/>
      <c r="B22" s="19"/>
      <c r="C22" s="5" t="s">
        <v>75</v>
      </c>
      <c r="D22" s="1"/>
      <c r="E22" s="1">
        <v>50</v>
      </c>
      <c r="F22" s="1"/>
      <c r="G22" s="1"/>
      <c r="H22" s="1"/>
      <c r="I22" s="9">
        <f t="shared" si="2"/>
        <v>0</v>
      </c>
      <c r="J22" s="16">
        <f t="shared" si="1"/>
        <v>0</v>
      </c>
    </row>
    <row r="23" spans="1:10" ht="12.75">
      <c r="A23" s="20"/>
      <c r="B23" s="19"/>
      <c r="C23" s="5" t="s">
        <v>76</v>
      </c>
      <c r="D23" s="1"/>
      <c r="E23" s="1">
        <v>1000</v>
      </c>
      <c r="F23" s="1">
        <v>0.9</v>
      </c>
      <c r="G23" s="1"/>
      <c r="H23" s="1"/>
      <c r="I23" s="9">
        <f t="shared" si="2"/>
        <v>0</v>
      </c>
      <c r="J23" s="16">
        <f t="shared" si="1"/>
        <v>0</v>
      </c>
    </row>
    <row r="24" spans="1:10" ht="12.75">
      <c r="A24" s="20"/>
      <c r="B24" s="19"/>
      <c r="C24" s="5" t="s">
        <v>77</v>
      </c>
      <c r="D24" s="1"/>
      <c r="E24" s="1">
        <v>1500</v>
      </c>
      <c r="F24" s="1">
        <v>0.9</v>
      </c>
      <c r="G24" s="1"/>
      <c r="H24" s="1"/>
      <c r="I24" s="9">
        <f t="shared" si="2"/>
        <v>0</v>
      </c>
      <c r="J24" s="16">
        <f t="shared" si="1"/>
        <v>0</v>
      </c>
    </row>
    <row r="25" spans="1:10" ht="12.75">
      <c r="A25" s="20"/>
      <c r="B25" s="19"/>
      <c r="C25" s="5" t="s">
        <v>78</v>
      </c>
      <c r="D25" s="1"/>
      <c r="E25" s="1"/>
      <c r="F25" s="1">
        <v>0.3</v>
      </c>
      <c r="G25" s="15"/>
      <c r="H25" s="1"/>
      <c r="I25" s="9">
        <f t="shared" si="2"/>
        <v>0</v>
      </c>
      <c r="J25" s="16">
        <f t="shared" si="1"/>
        <v>0</v>
      </c>
    </row>
    <row r="26" spans="1:10" ht="12.75">
      <c r="A26" s="20"/>
      <c r="B26" s="19"/>
      <c r="C26" s="5" t="s">
        <v>79</v>
      </c>
      <c r="D26" s="1"/>
      <c r="E26" s="1">
        <v>600</v>
      </c>
      <c r="F26" s="1">
        <v>0.4</v>
      </c>
      <c r="G26" s="15"/>
      <c r="H26" s="1"/>
      <c r="I26" s="9">
        <f t="shared" si="2"/>
        <v>0</v>
      </c>
      <c r="J26" s="16">
        <f t="shared" si="1"/>
        <v>0</v>
      </c>
    </row>
    <row r="27" spans="1:10" ht="12.75">
      <c r="A27" s="20"/>
      <c r="B27" s="19"/>
      <c r="C27" s="5" t="s">
        <v>80</v>
      </c>
      <c r="D27" s="1"/>
      <c r="E27" s="1">
        <v>1500</v>
      </c>
      <c r="F27" s="1"/>
      <c r="G27" s="15"/>
      <c r="H27" s="1"/>
      <c r="I27" s="9"/>
      <c r="J27" s="16">
        <f t="shared" si="1"/>
        <v>0</v>
      </c>
    </row>
    <row r="28" spans="1:10" ht="12.75">
      <c r="A28" s="20"/>
      <c r="B28" s="19"/>
      <c r="C28" s="5" t="s">
        <v>81</v>
      </c>
      <c r="D28" s="1"/>
      <c r="E28" s="1">
        <v>200</v>
      </c>
      <c r="F28" s="1">
        <v>0.6</v>
      </c>
      <c r="G28" s="15"/>
      <c r="H28" s="1"/>
      <c r="I28" s="9">
        <f aca="true" t="shared" si="3" ref="I28:I35">H28*G28</f>
        <v>0</v>
      </c>
      <c r="J28" s="16">
        <f t="shared" si="1"/>
        <v>0</v>
      </c>
    </row>
    <row r="29" spans="1:10" ht="12.75">
      <c r="A29" s="20"/>
      <c r="B29" s="19"/>
      <c r="C29" s="5" t="s">
        <v>82</v>
      </c>
      <c r="D29" s="1"/>
      <c r="E29" s="1">
        <v>100</v>
      </c>
      <c r="F29" s="1">
        <v>0.6</v>
      </c>
      <c r="G29" s="15"/>
      <c r="H29" s="1"/>
      <c r="I29" s="9">
        <f t="shared" si="3"/>
        <v>0</v>
      </c>
      <c r="J29" s="16">
        <f t="shared" si="1"/>
        <v>0</v>
      </c>
    </row>
    <row r="30" spans="1:10" ht="12.75">
      <c r="A30" s="20"/>
      <c r="B30" s="19"/>
      <c r="C30" s="5" t="s">
        <v>83</v>
      </c>
      <c r="D30" s="1"/>
      <c r="E30" s="1">
        <v>1000</v>
      </c>
      <c r="F30" s="1">
        <v>1</v>
      </c>
      <c r="G30" s="15"/>
      <c r="H30" s="1"/>
      <c r="I30" s="9">
        <f t="shared" si="3"/>
        <v>0</v>
      </c>
      <c r="J30" s="16">
        <f t="shared" si="1"/>
        <v>0</v>
      </c>
    </row>
    <row r="31" spans="1:10" ht="12.75">
      <c r="A31" s="20"/>
      <c r="B31" s="19"/>
      <c r="C31" s="5" t="s">
        <v>84</v>
      </c>
      <c r="D31" s="1"/>
      <c r="E31" s="1">
        <v>2500</v>
      </c>
      <c r="F31" s="1">
        <v>1</v>
      </c>
      <c r="G31" s="1"/>
      <c r="H31" s="1"/>
      <c r="I31" s="9">
        <f t="shared" si="3"/>
        <v>0</v>
      </c>
      <c r="J31" s="16">
        <f t="shared" si="1"/>
        <v>0</v>
      </c>
    </row>
    <row r="32" spans="1:10" ht="12.75">
      <c r="A32" s="20"/>
      <c r="B32" s="19"/>
      <c r="C32" s="5" t="s">
        <v>85</v>
      </c>
      <c r="D32" s="1"/>
      <c r="E32" s="1">
        <v>600</v>
      </c>
      <c r="F32" s="1">
        <v>1</v>
      </c>
      <c r="G32" s="1"/>
      <c r="H32" s="1"/>
      <c r="I32" s="9">
        <f t="shared" si="3"/>
        <v>0</v>
      </c>
      <c r="J32" s="16">
        <f t="shared" si="1"/>
        <v>0</v>
      </c>
    </row>
    <row r="33" spans="1:10" ht="12.75">
      <c r="A33" s="20"/>
      <c r="B33" s="19"/>
      <c r="C33" s="5" t="s">
        <v>86</v>
      </c>
      <c r="D33" s="1"/>
      <c r="E33" s="1">
        <v>200</v>
      </c>
      <c r="F33" s="1">
        <v>1</v>
      </c>
      <c r="G33" s="1"/>
      <c r="H33" s="1"/>
      <c r="I33" s="9">
        <f t="shared" si="3"/>
        <v>0</v>
      </c>
      <c r="J33" s="16">
        <f t="shared" si="1"/>
        <v>0</v>
      </c>
    </row>
    <row r="34" spans="1:10" ht="12.75">
      <c r="A34" s="20"/>
      <c r="B34" s="19"/>
      <c r="C34" s="5" t="s">
        <v>87</v>
      </c>
      <c r="D34" s="1"/>
      <c r="E34" s="1">
        <v>800</v>
      </c>
      <c r="F34" s="1">
        <v>1</v>
      </c>
      <c r="G34" s="1"/>
      <c r="H34" s="1"/>
      <c r="I34" s="9">
        <f t="shared" si="3"/>
        <v>0</v>
      </c>
      <c r="J34" s="16">
        <f t="shared" si="1"/>
        <v>0</v>
      </c>
    </row>
    <row r="35" spans="1:10" ht="12.75">
      <c r="A35" s="20"/>
      <c r="B35" s="19"/>
      <c r="C35" s="5" t="s">
        <v>88</v>
      </c>
      <c r="D35" s="1"/>
      <c r="E35" s="1">
        <v>50</v>
      </c>
      <c r="F35" s="1">
        <v>1</v>
      </c>
      <c r="G35" s="1"/>
      <c r="H35" s="1"/>
      <c r="I35" s="9">
        <f t="shared" si="3"/>
        <v>0</v>
      </c>
      <c r="J35" s="16">
        <f t="shared" si="1"/>
        <v>0</v>
      </c>
    </row>
    <row r="36" spans="1:10" ht="12.75">
      <c r="A36" s="20"/>
      <c r="B36" s="19"/>
      <c r="C36" s="5" t="s">
        <v>89</v>
      </c>
      <c r="D36" s="1"/>
      <c r="E36" s="1">
        <v>700</v>
      </c>
      <c r="F36" s="1">
        <v>1</v>
      </c>
      <c r="G36" s="1"/>
      <c r="H36" s="1"/>
      <c r="J36" s="16">
        <f t="shared" si="1"/>
        <v>0</v>
      </c>
    </row>
    <row r="37" spans="1:10" ht="12.75">
      <c r="A37" s="20"/>
      <c r="B37" s="19"/>
      <c r="C37" s="5" t="s">
        <v>90</v>
      </c>
      <c r="D37" s="1"/>
      <c r="E37" s="1">
        <v>1200</v>
      </c>
      <c r="F37" s="1">
        <v>1</v>
      </c>
      <c r="G37" s="1"/>
      <c r="H37" s="1"/>
      <c r="I37" s="9">
        <f aca="true" t="shared" si="4" ref="I37:I42">H36*G36</f>
        <v>0</v>
      </c>
      <c r="J37" s="16">
        <f t="shared" si="1"/>
        <v>0</v>
      </c>
    </row>
    <row r="38" spans="1:10" ht="12.75">
      <c r="A38" s="20"/>
      <c r="B38" s="19"/>
      <c r="C38" s="5" t="s">
        <v>91</v>
      </c>
      <c r="D38" s="1"/>
      <c r="E38" s="1">
        <v>1000</v>
      </c>
      <c r="F38" s="1">
        <v>1</v>
      </c>
      <c r="G38" s="1"/>
      <c r="H38" s="1"/>
      <c r="I38" s="9">
        <f t="shared" si="4"/>
        <v>0</v>
      </c>
      <c r="J38" s="16">
        <f t="shared" si="1"/>
        <v>0</v>
      </c>
    </row>
    <row r="39" spans="1:10" ht="12.75">
      <c r="A39" s="20"/>
      <c r="B39" s="19"/>
      <c r="C39" s="5" t="s">
        <v>92</v>
      </c>
      <c r="D39" s="1"/>
      <c r="E39" s="1">
        <v>1200</v>
      </c>
      <c r="F39" s="1"/>
      <c r="G39" s="1"/>
      <c r="H39" s="1"/>
      <c r="I39" s="9">
        <f t="shared" si="4"/>
        <v>0</v>
      </c>
      <c r="J39" s="16">
        <f t="shared" si="1"/>
        <v>0</v>
      </c>
    </row>
    <row r="40" spans="1:10" ht="12.75">
      <c r="A40" s="20"/>
      <c r="B40" s="19"/>
      <c r="C40" s="5" t="s">
        <v>93</v>
      </c>
      <c r="D40" s="1"/>
      <c r="E40" s="1">
        <v>200</v>
      </c>
      <c r="F40" s="1"/>
      <c r="G40" s="1"/>
      <c r="H40" s="1"/>
      <c r="I40" s="9">
        <f t="shared" si="4"/>
        <v>0</v>
      </c>
      <c r="J40" s="16">
        <f t="shared" si="1"/>
        <v>0</v>
      </c>
    </row>
    <row r="41" spans="1:10" ht="12.75">
      <c r="A41" s="20"/>
      <c r="B41" s="19"/>
      <c r="C41" s="5" t="s">
        <v>94</v>
      </c>
      <c r="D41" s="1"/>
      <c r="E41" s="1">
        <v>800</v>
      </c>
      <c r="F41" s="1"/>
      <c r="G41" s="1"/>
      <c r="H41" s="1"/>
      <c r="I41" s="9">
        <f t="shared" si="4"/>
        <v>0</v>
      </c>
      <c r="J41" s="16">
        <f t="shared" si="1"/>
        <v>0</v>
      </c>
    </row>
    <row r="42" spans="1:10" ht="12.75">
      <c r="A42" s="20"/>
      <c r="B42" s="19"/>
      <c r="C42" s="5" t="s">
        <v>95</v>
      </c>
      <c r="D42" s="1"/>
      <c r="E42" s="1">
        <v>1000</v>
      </c>
      <c r="F42" s="1"/>
      <c r="G42" s="1"/>
      <c r="H42" s="1"/>
      <c r="I42" s="9">
        <f t="shared" si="4"/>
        <v>0</v>
      </c>
      <c r="J42" s="16">
        <f t="shared" si="1"/>
        <v>0</v>
      </c>
    </row>
    <row r="43" spans="1:10" ht="13.5" customHeight="1">
      <c r="A43" s="20"/>
      <c r="B43" s="21"/>
      <c r="C43" s="22" t="s">
        <v>96</v>
      </c>
      <c r="D43" s="23"/>
      <c r="E43" s="23"/>
      <c r="F43" s="23"/>
      <c r="G43" s="23"/>
      <c r="H43" s="23"/>
      <c r="I43" s="24"/>
      <c r="J43" s="25"/>
    </row>
    <row r="44" spans="1:10" ht="12.75">
      <c r="A44" s="20"/>
      <c r="B44" s="19"/>
      <c r="C44" s="7" t="s">
        <v>97</v>
      </c>
      <c r="D44" s="1"/>
      <c r="E44" s="1">
        <v>140</v>
      </c>
      <c r="F44" s="1">
        <v>0.9</v>
      </c>
      <c r="G44" s="1"/>
      <c r="H44" s="1"/>
      <c r="I44" s="9">
        <f aca="true" t="shared" si="5" ref="I44:I52">H44*G44</f>
        <v>0</v>
      </c>
      <c r="J44" s="16">
        <f aca="true" t="shared" si="6" ref="J44:J59">I44*E44*F44*D44</f>
        <v>0</v>
      </c>
    </row>
    <row r="45" spans="1:10" ht="12.75">
      <c r="A45" s="20"/>
      <c r="B45" s="19"/>
      <c r="C45" s="7" t="s">
        <v>98</v>
      </c>
      <c r="D45" s="1"/>
      <c r="E45" s="1">
        <v>150</v>
      </c>
      <c r="F45" s="1">
        <v>1</v>
      </c>
      <c r="G45" s="1"/>
      <c r="H45" s="1"/>
      <c r="I45" s="9">
        <f t="shared" si="5"/>
        <v>0</v>
      </c>
      <c r="J45" s="16">
        <f t="shared" si="6"/>
        <v>0</v>
      </c>
    </row>
    <row r="46" spans="1:10" ht="12.75">
      <c r="A46" s="20"/>
      <c r="B46" s="19"/>
      <c r="C46" s="7" t="s">
        <v>99</v>
      </c>
      <c r="D46" s="1"/>
      <c r="E46" s="1">
        <v>120</v>
      </c>
      <c r="F46" s="1">
        <v>1</v>
      </c>
      <c r="G46" s="1"/>
      <c r="H46" s="1"/>
      <c r="I46" s="9">
        <f t="shared" si="5"/>
        <v>0</v>
      </c>
      <c r="J46" s="16">
        <f t="shared" si="6"/>
        <v>0</v>
      </c>
    </row>
    <row r="47" spans="1:10" ht="12.75">
      <c r="A47" s="20"/>
      <c r="B47" s="19"/>
      <c r="C47" s="7" t="s">
        <v>100</v>
      </c>
      <c r="D47" s="1"/>
      <c r="E47" s="1">
        <v>60</v>
      </c>
      <c r="F47" s="1">
        <v>1</v>
      </c>
      <c r="G47" s="1"/>
      <c r="H47" s="1"/>
      <c r="I47" s="9">
        <f t="shared" si="5"/>
        <v>0</v>
      </c>
      <c r="J47" s="16">
        <f t="shared" si="6"/>
        <v>0</v>
      </c>
    </row>
    <row r="48" spans="1:10" ht="12.75">
      <c r="A48" s="20"/>
      <c r="B48" s="19"/>
      <c r="C48" s="7" t="s">
        <v>101</v>
      </c>
      <c r="D48" s="1"/>
      <c r="E48" s="1">
        <v>50</v>
      </c>
      <c r="F48" s="1">
        <v>0.9</v>
      </c>
      <c r="G48" s="1"/>
      <c r="H48" s="1"/>
      <c r="I48" s="9">
        <f t="shared" si="5"/>
        <v>0</v>
      </c>
      <c r="J48" s="16">
        <f t="shared" si="6"/>
        <v>0</v>
      </c>
    </row>
    <row r="49" spans="1:10" ht="12.75">
      <c r="A49" s="20"/>
      <c r="B49" s="19"/>
      <c r="C49" s="7" t="s">
        <v>1</v>
      </c>
      <c r="D49" s="1"/>
      <c r="E49" s="1">
        <v>300</v>
      </c>
      <c r="F49" s="1">
        <v>1</v>
      </c>
      <c r="G49" s="1"/>
      <c r="H49" s="1"/>
      <c r="I49" s="9">
        <f t="shared" si="5"/>
        <v>0</v>
      </c>
      <c r="J49" s="16">
        <f t="shared" si="6"/>
        <v>0</v>
      </c>
    </row>
    <row r="50" spans="1:10" ht="12.75">
      <c r="A50" s="20"/>
      <c r="B50" s="19"/>
      <c r="C50" s="7" t="s">
        <v>0</v>
      </c>
      <c r="D50" s="1"/>
      <c r="E50" s="1">
        <v>5</v>
      </c>
      <c r="F50" s="1">
        <v>1</v>
      </c>
      <c r="G50" s="1"/>
      <c r="H50" s="1"/>
      <c r="I50" s="9">
        <f t="shared" si="5"/>
        <v>0</v>
      </c>
      <c r="J50" s="16">
        <f t="shared" si="6"/>
        <v>0</v>
      </c>
    </row>
    <row r="51" spans="1:10" ht="12.75">
      <c r="A51" s="20"/>
      <c r="B51" s="19"/>
      <c r="C51" s="7" t="s">
        <v>102</v>
      </c>
      <c r="D51" s="1"/>
      <c r="E51" s="1">
        <v>30</v>
      </c>
      <c r="F51" s="1">
        <v>0.9</v>
      </c>
      <c r="G51" s="1"/>
      <c r="H51" s="1"/>
      <c r="I51" s="9">
        <f t="shared" si="5"/>
        <v>0</v>
      </c>
      <c r="J51" s="16">
        <f t="shared" si="6"/>
        <v>0</v>
      </c>
    </row>
    <row r="52" spans="1:10" ht="12.75">
      <c r="A52" s="20"/>
      <c r="B52" s="19"/>
      <c r="C52" s="7" t="s">
        <v>103</v>
      </c>
      <c r="D52" s="1"/>
      <c r="E52" s="1">
        <v>500</v>
      </c>
      <c r="F52" s="1">
        <v>1</v>
      </c>
      <c r="G52" s="1"/>
      <c r="H52" s="1"/>
      <c r="I52" s="9">
        <f t="shared" si="5"/>
        <v>0</v>
      </c>
      <c r="J52" s="16">
        <f t="shared" si="6"/>
        <v>0</v>
      </c>
    </row>
    <row r="53" spans="1:10" ht="12.75">
      <c r="A53" s="20"/>
      <c r="B53" s="19"/>
      <c r="C53" s="7"/>
      <c r="D53" s="1"/>
      <c r="E53" s="1"/>
      <c r="F53" s="1"/>
      <c r="G53" s="1"/>
      <c r="H53" s="1"/>
      <c r="I53" s="9"/>
      <c r="J53" s="16">
        <f t="shared" si="6"/>
        <v>0</v>
      </c>
    </row>
    <row r="54" spans="1:10" ht="12.75">
      <c r="A54" s="20"/>
      <c r="B54" s="19"/>
      <c r="C54" s="7"/>
      <c r="D54" s="1"/>
      <c r="E54" s="1"/>
      <c r="F54" s="1"/>
      <c r="G54" s="1"/>
      <c r="H54" s="1"/>
      <c r="I54" s="10"/>
      <c r="J54" s="16">
        <f t="shared" si="6"/>
        <v>0</v>
      </c>
    </row>
    <row r="55" spans="1:10" ht="12.75">
      <c r="A55" s="20"/>
      <c r="B55" s="19"/>
      <c r="C55" s="7"/>
      <c r="D55" s="1"/>
      <c r="E55" s="1"/>
      <c r="F55" s="1"/>
      <c r="G55" s="1"/>
      <c r="H55" s="1"/>
      <c r="I55" s="10"/>
      <c r="J55" s="16">
        <f t="shared" si="6"/>
        <v>0</v>
      </c>
    </row>
    <row r="56" spans="1:10" ht="12.75">
      <c r="A56" s="20"/>
      <c r="B56" s="19"/>
      <c r="C56" s="7"/>
      <c r="D56" s="1"/>
      <c r="E56" s="1"/>
      <c r="F56" s="1"/>
      <c r="G56" s="1"/>
      <c r="H56" s="1"/>
      <c r="I56" s="10"/>
      <c r="J56" s="16">
        <f t="shared" si="6"/>
        <v>0</v>
      </c>
    </row>
    <row r="57" spans="1:10" ht="12.75">
      <c r="A57" s="20"/>
      <c r="B57" s="19"/>
      <c r="C57" s="7"/>
      <c r="D57" s="1"/>
      <c r="E57" s="1"/>
      <c r="F57" s="1"/>
      <c r="G57" s="1"/>
      <c r="H57" s="1"/>
      <c r="I57" s="10"/>
      <c r="J57" s="16">
        <f t="shared" si="6"/>
        <v>0</v>
      </c>
    </row>
    <row r="58" spans="1:10" ht="12.75">
      <c r="A58" s="20"/>
      <c r="B58" s="19"/>
      <c r="C58" s="7"/>
      <c r="D58" s="1"/>
      <c r="E58" s="1"/>
      <c r="F58" s="1"/>
      <c r="G58" s="1"/>
      <c r="H58" s="1"/>
      <c r="I58" s="10"/>
      <c r="J58" s="16">
        <f t="shared" si="6"/>
        <v>0</v>
      </c>
    </row>
    <row r="59" spans="1:10" ht="12.75">
      <c r="A59" s="20"/>
      <c r="B59" s="19"/>
      <c r="C59" s="2"/>
      <c r="D59" s="1"/>
      <c r="E59" s="1"/>
      <c r="F59" s="1"/>
      <c r="G59" s="1"/>
      <c r="H59" s="1"/>
      <c r="I59" s="10"/>
      <c r="J59" s="16">
        <f t="shared" si="6"/>
        <v>0</v>
      </c>
    </row>
    <row r="60" spans="1:10" ht="12.75">
      <c r="A60" s="20"/>
      <c r="B60" s="336" t="s">
        <v>104</v>
      </c>
      <c r="C60" s="336"/>
      <c r="D60" s="336"/>
      <c r="E60" s="336"/>
      <c r="F60" s="336"/>
      <c r="G60" s="336"/>
      <c r="H60" s="336"/>
      <c r="I60" s="337"/>
      <c r="J60" s="18">
        <f>SUM(J9:J59)</f>
        <v>0</v>
      </c>
    </row>
    <row r="61" spans="1:10" ht="12.75">
      <c r="A61" s="20"/>
      <c r="B61" s="336" t="s">
        <v>105</v>
      </c>
      <c r="C61" s="336"/>
      <c r="D61" s="336"/>
      <c r="E61" s="336"/>
      <c r="F61" s="336"/>
      <c r="G61" s="336"/>
      <c r="H61" s="336"/>
      <c r="I61" s="337"/>
      <c r="J61" s="4">
        <v>4.3</v>
      </c>
    </row>
    <row r="62" spans="1:10" ht="12.75">
      <c r="A62" s="20"/>
      <c r="B62" s="336" t="s">
        <v>106</v>
      </c>
      <c r="C62" s="336"/>
      <c r="D62" s="336"/>
      <c r="E62" s="336"/>
      <c r="F62" s="336"/>
      <c r="G62" s="336"/>
      <c r="H62" s="336"/>
      <c r="I62" s="337"/>
      <c r="J62" s="4">
        <f>J60*J61</f>
        <v>0</v>
      </c>
    </row>
    <row r="63" spans="1:10" ht="12.75">
      <c r="A63" s="20"/>
      <c r="B63" s="336" t="s">
        <v>107</v>
      </c>
      <c r="C63" s="336"/>
      <c r="D63" s="336"/>
      <c r="E63" s="336"/>
      <c r="F63" s="336"/>
      <c r="G63" s="336"/>
      <c r="H63" s="336"/>
      <c r="I63" s="337"/>
      <c r="J63" s="11">
        <f>J62/1000</f>
        <v>0</v>
      </c>
    </row>
    <row r="64" spans="1:10" ht="12.75" customHeight="1">
      <c r="A64" s="20"/>
      <c r="B64" s="354" t="s">
        <v>108</v>
      </c>
      <c r="C64" s="345"/>
      <c r="D64" s="356" t="s">
        <v>109</v>
      </c>
      <c r="E64" s="357"/>
      <c r="F64" s="13"/>
      <c r="G64" s="344" t="s">
        <v>110</v>
      </c>
      <c r="H64" s="345"/>
      <c r="I64" s="356" t="s">
        <v>111</v>
      </c>
      <c r="J64" s="357"/>
    </row>
    <row r="65" spans="1:10" ht="12.75">
      <c r="A65" s="20"/>
      <c r="B65" s="355"/>
      <c r="C65" s="347"/>
      <c r="D65" s="358"/>
      <c r="E65" s="359"/>
      <c r="F65" s="14"/>
      <c r="G65" s="346"/>
      <c r="H65" s="347"/>
      <c r="I65" s="358"/>
      <c r="J65" s="359"/>
    </row>
    <row r="66" spans="1:10" ht="12.75">
      <c r="A66" s="20"/>
      <c r="B66" s="19" t="s">
        <v>112</v>
      </c>
      <c r="C66" s="2"/>
      <c r="D66" s="342" t="s">
        <v>2</v>
      </c>
      <c r="E66" s="343"/>
      <c r="F66" s="12"/>
      <c r="G66" s="2">
        <v>200</v>
      </c>
      <c r="H66" s="2"/>
      <c r="I66" s="348"/>
      <c r="J66" s="349"/>
    </row>
    <row r="67" spans="1:10" ht="12.75">
      <c r="A67" s="20"/>
      <c r="B67" s="19" t="s">
        <v>113</v>
      </c>
      <c r="C67" s="2"/>
      <c r="D67" s="342" t="s">
        <v>3</v>
      </c>
      <c r="E67" s="343"/>
      <c r="F67" s="12"/>
      <c r="G67" s="2"/>
      <c r="H67" s="2"/>
      <c r="I67" s="350"/>
      <c r="J67" s="351"/>
    </row>
    <row r="68" spans="1:10" ht="12.75">
      <c r="A68" s="20"/>
      <c r="B68" s="19" t="s">
        <v>114</v>
      </c>
      <c r="C68" s="2"/>
      <c r="D68" s="342" t="s">
        <v>4</v>
      </c>
      <c r="E68" s="343"/>
      <c r="F68" s="12"/>
      <c r="G68" s="2"/>
      <c r="H68" s="2"/>
      <c r="I68" s="352"/>
      <c r="J68" s="353"/>
    </row>
    <row r="69" spans="2:11" ht="12.75">
      <c r="B69" s="373" t="s">
        <v>120</v>
      </c>
      <c r="C69" s="371"/>
      <c r="D69" s="371"/>
      <c r="E69" s="374"/>
      <c r="F69" s="311"/>
      <c r="G69" s="370" t="s">
        <v>121</v>
      </c>
      <c r="H69" s="371"/>
      <c r="I69" s="371"/>
      <c r="J69" s="372"/>
      <c r="K69" s="310"/>
    </row>
    <row r="70" spans="2:11" ht="12.75">
      <c r="B70" s="340" t="s">
        <v>122</v>
      </c>
      <c r="C70" s="341"/>
      <c r="D70" s="341"/>
      <c r="E70" s="341"/>
      <c r="F70" s="341"/>
      <c r="G70" s="341"/>
      <c r="H70" s="341"/>
      <c r="I70" s="341"/>
      <c r="J70" s="341"/>
      <c r="K70" s="341"/>
    </row>
    <row r="71" spans="2:11" ht="12.75">
      <c r="B71" s="341"/>
      <c r="C71" s="341"/>
      <c r="D71" s="341"/>
      <c r="E71" s="341"/>
      <c r="F71" s="341"/>
      <c r="G71" s="341"/>
      <c r="H71" s="341"/>
      <c r="I71" s="341"/>
      <c r="J71" s="341"/>
      <c r="K71" s="341"/>
    </row>
    <row r="72" spans="2:11" ht="12.75">
      <c r="B72" s="341"/>
      <c r="C72" s="341"/>
      <c r="D72" s="341"/>
      <c r="E72" s="341"/>
      <c r="F72" s="341"/>
      <c r="G72" s="341"/>
      <c r="H72" s="341"/>
      <c r="I72" s="341"/>
      <c r="J72" s="341"/>
      <c r="K72" s="341"/>
    </row>
    <row r="73" spans="2:11" ht="12.75">
      <c r="B73" s="341"/>
      <c r="C73" s="341"/>
      <c r="D73" s="341"/>
      <c r="E73" s="341"/>
      <c r="F73" s="341"/>
      <c r="G73" s="341"/>
      <c r="H73" s="341"/>
      <c r="I73" s="341"/>
      <c r="J73" s="341"/>
      <c r="K73" s="341"/>
    </row>
    <row r="74" spans="2:11" ht="12.75">
      <c r="B74" s="341"/>
      <c r="C74" s="341"/>
      <c r="D74" s="341"/>
      <c r="E74" s="341"/>
      <c r="F74" s="341"/>
      <c r="G74" s="341"/>
      <c r="H74" s="341"/>
      <c r="I74" s="341"/>
      <c r="J74" s="341"/>
      <c r="K74" s="341"/>
    </row>
    <row r="75" spans="2:11" ht="12.75">
      <c r="B75" s="341"/>
      <c r="C75" s="341"/>
      <c r="D75" s="341"/>
      <c r="E75" s="341"/>
      <c r="F75" s="341"/>
      <c r="G75" s="341"/>
      <c r="H75" s="341"/>
      <c r="I75" s="341"/>
      <c r="J75" s="341"/>
      <c r="K75" s="341"/>
    </row>
    <row r="76" spans="2:11" ht="12.75">
      <c r="B76" s="341"/>
      <c r="C76" s="341"/>
      <c r="D76" s="341"/>
      <c r="E76" s="341"/>
      <c r="F76" s="341"/>
      <c r="G76" s="341"/>
      <c r="H76" s="341"/>
      <c r="I76" s="341"/>
      <c r="J76" s="341"/>
      <c r="K76" s="341"/>
    </row>
    <row r="77" spans="2:11" ht="12.75">
      <c r="B77" s="341"/>
      <c r="C77" s="341"/>
      <c r="D77" s="341"/>
      <c r="E77" s="341"/>
      <c r="F77" s="341"/>
      <c r="G77" s="341"/>
      <c r="H77" s="341"/>
      <c r="I77" s="341"/>
      <c r="J77" s="341"/>
      <c r="K77" s="341"/>
    </row>
    <row r="78" spans="2:11" ht="12.75">
      <c r="B78" s="341"/>
      <c r="C78" s="341"/>
      <c r="D78" s="341"/>
      <c r="E78" s="341"/>
      <c r="F78" s="341"/>
      <c r="G78" s="341"/>
      <c r="H78" s="341"/>
      <c r="I78" s="341"/>
      <c r="J78" s="341"/>
      <c r="K78" s="341"/>
    </row>
    <row r="81" ht="12.75">
      <c r="B81" s="284"/>
    </row>
  </sheetData>
  <sheetProtection/>
  <mergeCells count="23">
    <mergeCell ref="D67:E67"/>
    <mergeCell ref="D64:E65"/>
    <mergeCell ref="B60:I60"/>
    <mergeCell ref="B69:E69"/>
    <mergeCell ref="B61:I61"/>
    <mergeCell ref="B63:I63"/>
    <mergeCell ref="B1:J1"/>
    <mergeCell ref="J6:J7"/>
    <mergeCell ref="B6:B7"/>
    <mergeCell ref="G6:I6"/>
    <mergeCell ref="C6:C7"/>
    <mergeCell ref="E6:E7"/>
    <mergeCell ref="F6:F7"/>
    <mergeCell ref="B62:I62"/>
    <mergeCell ref="D6:D7"/>
    <mergeCell ref="B70:K78"/>
    <mergeCell ref="D68:E68"/>
    <mergeCell ref="G64:H65"/>
    <mergeCell ref="I66:J68"/>
    <mergeCell ref="B64:C65"/>
    <mergeCell ref="I64:J65"/>
    <mergeCell ref="D66:E66"/>
    <mergeCell ref="G69:J69"/>
  </mergeCells>
  <printOptions/>
  <pageMargins left="0.55" right="0.31" top="0.6" bottom="0.73" header="0" footer="0"/>
  <pageSetup fitToHeight="1" fitToWidth="1" horizontalDpi="300" verticalDpi="300" orientation="portrait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H31" sqref="H31"/>
    </sheetView>
  </sheetViews>
  <sheetFormatPr defaultColWidth="11.421875" defaultRowHeight="12.75"/>
  <cols>
    <col min="1" max="1" width="5.421875" style="0" customWidth="1"/>
    <col min="2" max="2" width="22.421875" style="0" customWidth="1"/>
    <col min="3" max="3" width="19.00390625" style="0" customWidth="1"/>
    <col min="4" max="4" width="5.8515625" style="39" customWidth="1"/>
    <col min="5" max="5" width="5.28125" style="39" customWidth="1"/>
    <col min="6" max="6" width="4.7109375" style="39" customWidth="1"/>
    <col min="7" max="7" width="13.57421875" style="39" customWidth="1"/>
    <col min="8" max="8" width="13.140625" style="39" customWidth="1"/>
    <col min="9" max="9" width="12.421875" style="0" customWidth="1"/>
    <col min="10" max="10" width="11.421875" style="0" customWidth="1"/>
    <col min="11" max="11" width="15.8515625" style="0" customWidth="1"/>
  </cols>
  <sheetData>
    <row r="2" spans="3:13" ht="20.25">
      <c r="C2" s="37" t="s">
        <v>124</v>
      </c>
      <c r="D2" s="36"/>
      <c r="E2" s="36"/>
      <c r="F2" s="36"/>
      <c r="G2" s="36"/>
      <c r="H2" s="36"/>
      <c r="I2" s="37"/>
      <c r="J2" s="37"/>
      <c r="K2" s="37"/>
      <c r="L2" s="37"/>
      <c r="M2" s="37"/>
    </row>
    <row r="3" ht="15.75">
      <c r="B3" s="43" t="s">
        <v>125</v>
      </c>
    </row>
    <row r="5" ht="12.75">
      <c r="B5" t="s">
        <v>117</v>
      </c>
    </row>
    <row r="6" spans="2:8" ht="16.5" customHeight="1">
      <c r="B6" t="s">
        <v>126</v>
      </c>
      <c r="F6" s="313"/>
      <c r="G6" s="313"/>
      <c r="H6" s="313"/>
    </row>
    <row r="7" ht="18.75" customHeight="1">
      <c r="B7" t="s">
        <v>119</v>
      </c>
    </row>
    <row r="9" spans="2:9" ht="16.5" customHeight="1">
      <c r="B9" s="47" t="s">
        <v>127</v>
      </c>
      <c r="C9" s="48"/>
      <c r="D9" s="49"/>
      <c r="E9" s="49"/>
      <c r="F9" s="49"/>
      <c r="G9" s="378" t="s">
        <v>128</v>
      </c>
      <c r="H9" s="379"/>
      <c r="I9" s="380"/>
    </row>
    <row r="10" spans="2:11" s="38" customFormat="1" ht="52.5" customHeight="1">
      <c r="B10" s="41" t="s">
        <v>129</v>
      </c>
      <c r="C10" s="40" t="s">
        <v>130</v>
      </c>
      <c r="D10" s="41" t="s">
        <v>131</v>
      </c>
      <c r="E10" s="41" t="s">
        <v>131</v>
      </c>
      <c r="F10" s="41" t="s">
        <v>5</v>
      </c>
      <c r="G10" s="376" t="s">
        <v>132</v>
      </c>
      <c r="H10" s="377"/>
      <c r="I10" s="41" t="s">
        <v>133</v>
      </c>
      <c r="J10" s="381" t="s">
        <v>150</v>
      </c>
      <c r="K10" s="382"/>
    </row>
    <row r="11" spans="2:11" ht="15.75" customHeight="1">
      <c r="B11" s="86" t="s">
        <v>134</v>
      </c>
      <c r="C11" s="87"/>
      <c r="D11" s="88" t="s">
        <v>6</v>
      </c>
      <c r="E11" s="1" t="s">
        <v>30</v>
      </c>
      <c r="F11" s="89" t="s">
        <v>8</v>
      </c>
      <c r="G11" s="286">
        <v>13.1</v>
      </c>
      <c r="H11" s="293">
        <f>G11*E23</f>
        <v>7.8469</v>
      </c>
      <c r="I11" s="292">
        <f aca="true" t="shared" si="0" ref="I11:I16">C11*G11</f>
        <v>0</v>
      </c>
      <c r="J11" s="381"/>
      <c r="K11" s="382"/>
    </row>
    <row r="12" spans="2:11" ht="23.25" customHeight="1">
      <c r="B12" s="314" t="s">
        <v>135</v>
      </c>
      <c r="C12" s="87"/>
      <c r="D12" s="88" t="s">
        <v>15</v>
      </c>
      <c r="E12" s="1" t="s">
        <v>136</v>
      </c>
      <c r="F12" s="89" t="s">
        <v>8</v>
      </c>
      <c r="G12" s="294">
        <v>12.778</v>
      </c>
      <c r="H12" s="295">
        <f>G12*E23</f>
        <v>7.654022</v>
      </c>
      <c r="I12" s="292">
        <f t="shared" si="0"/>
        <v>0</v>
      </c>
      <c r="J12" s="288"/>
      <c r="K12" s="289"/>
    </row>
    <row r="13" spans="2:9" ht="15.75" customHeight="1">
      <c r="B13" s="86" t="s">
        <v>137</v>
      </c>
      <c r="C13" s="87"/>
      <c r="D13" s="88" t="s">
        <v>7</v>
      </c>
      <c r="E13" s="1"/>
      <c r="F13" s="89" t="s">
        <v>8</v>
      </c>
      <c r="G13" s="294">
        <v>6.6530000000000005</v>
      </c>
      <c r="H13" s="287"/>
      <c r="I13" s="292">
        <f t="shared" si="0"/>
        <v>0</v>
      </c>
    </row>
    <row r="14" spans="2:9" ht="15.75" customHeight="1">
      <c r="B14" s="315" t="s">
        <v>138</v>
      </c>
      <c r="C14" s="87"/>
      <c r="D14" s="88" t="s">
        <v>7</v>
      </c>
      <c r="E14" s="1" t="s">
        <v>136</v>
      </c>
      <c r="F14" s="89" t="s">
        <v>8</v>
      </c>
      <c r="G14" s="294">
        <v>11.75</v>
      </c>
      <c r="H14" s="295">
        <f>G14*E24</f>
        <v>9.87</v>
      </c>
      <c r="I14" s="292">
        <f t="shared" si="0"/>
        <v>0</v>
      </c>
    </row>
    <row r="15" spans="2:9" ht="15.75" customHeight="1">
      <c r="B15" s="86" t="s">
        <v>139</v>
      </c>
      <c r="C15" s="87"/>
      <c r="D15" s="88" t="s">
        <v>6</v>
      </c>
      <c r="E15" s="1"/>
      <c r="F15" s="89" t="s">
        <v>8</v>
      </c>
      <c r="G15" s="294">
        <v>3.833</v>
      </c>
      <c r="H15" s="287"/>
      <c r="I15" s="292">
        <f t="shared" si="0"/>
        <v>0</v>
      </c>
    </row>
    <row r="16" spans="2:9" ht="15.75" customHeight="1">
      <c r="B16" s="86" t="s">
        <v>140</v>
      </c>
      <c r="C16" s="87"/>
      <c r="D16" s="88" t="s">
        <v>7</v>
      </c>
      <c r="E16" s="1"/>
      <c r="F16" s="89" t="s">
        <v>8</v>
      </c>
      <c r="G16" s="294">
        <v>4.667</v>
      </c>
      <c r="H16" s="287"/>
      <c r="I16" s="292">
        <f t="shared" si="0"/>
        <v>0</v>
      </c>
    </row>
    <row r="17" spans="3:9" ht="12.75">
      <c r="C17" s="44"/>
      <c r="D17" s="45"/>
      <c r="E17" s="45"/>
      <c r="F17" s="46"/>
      <c r="H17" s="51" t="s">
        <v>141</v>
      </c>
      <c r="I17" s="50"/>
    </row>
    <row r="18" ht="13.5" customHeight="1">
      <c r="B18" s="316" t="s">
        <v>142</v>
      </c>
    </row>
    <row r="19" spans="2:9" ht="24" customHeight="1">
      <c r="B19" s="375" t="s">
        <v>143</v>
      </c>
      <c r="C19" s="375"/>
      <c r="D19" s="375"/>
      <c r="E19" s="375"/>
      <c r="F19" s="375"/>
      <c r="G19" s="375"/>
      <c r="H19" s="375"/>
      <c r="I19" s="375"/>
    </row>
    <row r="20" ht="12.75">
      <c r="B20" s="316" t="s">
        <v>144</v>
      </c>
    </row>
    <row r="21" spans="4:6" ht="12.75">
      <c r="D21" s="279"/>
      <c r="E21" s="279"/>
      <c r="F21" s="285"/>
    </row>
    <row r="22" spans="3:6" ht="12.75">
      <c r="C22" s="276" t="s">
        <v>145</v>
      </c>
      <c r="D22" s="278"/>
      <c r="E22" s="277"/>
      <c r="F22" s="285"/>
    </row>
    <row r="23" spans="3:5" ht="12.75">
      <c r="C23" s="102" t="s">
        <v>146</v>
      </c>
      <c r="D23" s="102" t="s">
        <v>147</v>
      </c>
      <c r="E23" s="103">
        <v>0.599</v>
      </c>
    </row>
    <row r="24" spans="3:5" ht="12.75">
      <c r="C24" s="102" t="s">
        <v>148</v>
      </c>
      <c r="D24" s="102" t="s">
        <v>147</v>
      </c>
      <c r="E24" s="103">
        <v>0.84</v>
      </c>
    </row>
    <row r="25" spans="3:5" ht="12.75">
      <c r="C25" s="98" t="s">
        <v>149</v>
      </c>
      <c r="D25" s="98" t="s">
        <v>11</v>
      </c>
      <c r="E25" s="99">
        <v>0.7</v>
      </c>
    </row>
  </sheetData>
  <sheetProtection/>
  <mergeCells count="4">
    <mergeCell ref="B19:I19"/>
    <mergeCell ref="G10:H10"/>
    <mergeCell ref="G9:I9"/>
    <mergeCell ref="J10:K11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2"/>
  <sheetViews>
    <sheetView showGridLines="0" zoomScalePageLayoutView="0" workbookViewId="0" topLeftCell="A1">
      <selection activeCell="C33" sqref="C33"/>
    </sheetView>
  </sheetViews>
  <sheetFormatPr defaultColWidth="11.421875" defaultRowHeight="12.75"/>
  <cols>
    <col min="1" max="1" width="11.421875" style="0" customWidth="1"/>
    <col min="2" max="2" width="25.8515625" style="0" customWidth="1"/>
    <col min="3" max="3" width="12.7109375" style="0" customWidth="1"/>
  </cols>
  <sheetData>
    <row r="2" ht="20.25">
      <c r="B2" s="37" t="s">
        <v>151</v>
      </c>
    </row>
    <row r="3" ht="17.25" customHeight="1">
      <c r="B3" t="s">
        <v>117</v>
      </c>
    </row>
    <row r="4" spans="2:3" ht="18" customHeight="1">
      <c r="B4" t="s">
        <v>126</v>
      </c>
      <c r="C4" s="317"/>
    </row>
    <row r="5" ht="18" customHeight="1">
      <c r="B5" t="s">
        <v>119</v>
      </c>
    </row>
    <row r="7" spans="2:4" s="52" customFormat="1" ht="38.25" customHeight="1">
      <c r="B7" s="53" t="s">
        <v>152</v>
      </c>
      <c r="C7" s="54" t="s">
        <v>153</v>
      </c>
      <c r="D7" s="54" t="s">
        <v>154</v>
      </c>
    </row>
    <row r="8" spans="2:4" ht="12.75">
      <c r="B8" s="6" t="s">
        <v>155</v>
      </c>
      <c r="C8" s="2">
        <v>300</v>
      </c>
      <c r="D8" s="56">
        <f aca="true" t="shared" si="0" ref="D8:D16">C8/$C$17</f>
        <v>0.18975332068311196</v>
      </c>
    </row>
    <row r="9" spans="2:4" ht="12.75">
      <c r="B9" s="6" t="s">
        <v>156</v>
      </c>
      <c r="C9" s="2">
        <v>100</v>
      </c>
      <c r="D9" s="56">
        <f t="shared" si="0"/>
        <v>0.06325110689437065</v>
      </c>
    </row>
    <row r="10" spans="2:4" ht="12.75">
      <c r="B10" s="6" t="s">
        <v>157</v>
      </c>
      <c r="C10" s="2">
        <v>380</v>
      </c>
      <c r="D10" s="56">
        <f t="shared" si="0"/>
        <v>0.24035420619860848</v>
      </c>
    </row>
    <row r="11" spans="2:4" ht="12.75">
      <c r="B11" s="6" t="s">
        <v>158</v>
      </c>
      <c r="C11" s="2">
        <v>125</v>
      </c>
      <c r="D11" s="56">
        <f t="shared" si="0"/>
        <v>0.07906388361796332</v>
      </c>
    </row>
    <row r="12" spans="2:4" ht="12.75">
      <c r="B12" s="6" t="s">
        <v>159</v>
      </c>
      <c r="C12" s="2">
        <v>100</v>
      </c>
      <c r="D12" s="56">
        <f t="shared" si="0"/>
        <v>0.06325110689437065</v>
      </c>
    </row>
    <row r="13" spans="2:4" ht="12.75">
      <c r="B13" s="6" t="s">
        <v>160</v>
      </c>
      <c r="C13" s="2">
        <v>255</v>
      </c>
      <c r="D13" s="56">
        <f t="shared" si="0"/>
        <v>0.16129032258064516</v>
      </c>
    </row>
    <row r="14" spans="2:4" ht="12.75">
      <c r="B14" s="6" t="s">
        <v>161</v>
      </c>
      <c r="C14" s="2">
        <v>234</v>
      </c>
      <c r="D14" s="56">
        <f t="shared" si="0"/>
        <v>0.14800759013282733</v>
      </c>
    </row>
    <row r="15" spans="2:4" ht="12.75">
      <c r="B15" s="6" t="s">
        <v>162</v>
      </c>
      <c r="C15" s="2">
        <v>57</v>
      </c>
      <c r="D15" s="56">
        <f t="shared" si="0"/>
        <v>0.036053130929791274</v>
      </c>
    </row>
    <row r="16" spans="2:4" ht="12.75">
      <c r="B16" s="6" t="s">
        <v>163</v>
      </c>
      <c r="C16" s="2">
        <v>30</v>
      </c>
      <c r="D16" s="56">
        <f t="shared" si="0"/>
        <v>0.018975332068311195</v>
      </c>
    </row>
    <row r="17" spans="2:4" ht="12.75">
      <c r="B17" s="55" t="s">
        <v>164</v>
      </c>
      <c r="C17" s="50">
        <f>SUM(C8:C16)</f>
        <v>1581</v>
      </c>
      <c r="D17" s="50"/>
    </row>
    <row r="19" ht="12.75" customHeight="1"/>
    <row r="20" spans="2:3" ht="26.25" customHeight="1">
      <c r="B20" s="383" t="s">
        <v>165</v>
      </c>
      <c r="C20" s="383"/>
    </row>
    <row r="21" spans="2:3" ht="12.75">
      <c r="B21" s="290"/>
      <c r="C21" s="290"/>
    </row>
    <row r="22" ht="12.75">
      <c r="C22" s="290"/>
    </row>
  </sheetData>
  <sheetProtection/>
  <mergeCells count="1">
    <mergeCell ref="B20:C20"/>
  </mergeCell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1"/>
  <sheetViews>
    <sheetView showGridLines="0" zoomScalePageLayoutView="0" workbookViewId="0" topLeftCell="A1">
      <selection activeCell="K25" sqref="K25"/>
    </sheetView>
  </sheetViews>
  <sheetFormatPr defaultColWidth="11.421875" defaultRowHeight="12.75"/>
  <cols>
    <col min="1" max="1" width="2.421875" style="0" customWidth="1"/>
    <col min="2" max="2" width="30.7109375" style="0" customWidth="1"/>
    <col min="3" max="3" width="16.7109375" style="0" customWidth="1"/>
    <col min="4" max="4" width="5.28125" style="0" customWidth="1"/>
    <col min="5" max="5" width="12.00390625" style="0" customWidth="1"/>
    <col min="6" max="6" width="11.57421875" style="0" customWidth="1"/>
    <col min="7" max="7" width="11.28125" style="0" customWidth="1"/>
    <col min="8" max="8" width="11.00390625" style="0" customWidth="1"/>
    <col min="9" max="9" width="11.7109375" style="0" customWidth="1"/>
    <col min="10" max="10" width="13.57421875" style="0" customWidth="1"/>
    <col min="11" max="11" width="10.8515625" style="0" customWidth="1"/>
    <col min="12" max="12" width="12.140625" style="0" customWidth="1"/>
    <col min="13" max="13" width="2.421875" style="0" customWidth="1"/>
  </cols>
  <sheetData>
    <row r="2" ht="20.25">
      <c r="B2" s="37" t="s">
        <v>166</v>
      </c>
    </row>
    <row r="3" ht="12.75">
      <c r="B3" s="84" t="s">
        <v>167</v>
      </c>
    </row>
    <row r="4" spans="10:14" ht="12.75">
      <c r="J4" s="44"/>
      <c r="K4" s="44"/>
      <c r="L4" s="61"/>
      <c r="M4" s="62"/>
      <c r="N4" s="63"/>
    </row>
    <row r="5" spans="2:13" ht="15">
      <c r="B5" s="113" t="s">
        <v>168</v>
      </c>
      <c r="C5" s="150" t="s">
        <v>169</v>
      </c>
      <c r="E5" s="69"/>
      <c r="F5" s="69"/>
      <c r="G5" s="60"/>
      <c r="H5" s="60"/>
      <c r="I5" s="60"/>
      <c r="J5" s="60"/>
      <c r="K5" s="60"/>
      <c r="L5" s="60"/>
      <c r="M5" s="60"/>
    </row>
    <row r="6" spans="2:6" ht="15">
      <c r="B6" s="58" t="s">
        <v>170</v>
      </c>
      <c r="C6" s="151" t="s">
        <v>171</v>
      </c>
      <c r="D6" s="64"/>
      <c r="E6" s="64"/>
      <c r="F6" s="64"/>
    </row>
    <row r="7" spans="3:6" ht="12.75">
      <c r="C7" s="275" t="s">
        <v>172</v>
      </c>
      <c r="D7" s="64"/>
      <c r="E7" s="64"/>
      <c r="F7" s="64"/>
    </row>
    <row r="8" spans="2:12" ht="13.5" thickBot="1">
      <c r="B8" s="148"/>
      <c r="C8" s="149"/>
      <c r="D8" s="149"/>
      <c r="E8" s="149"/>
      <c r="F8" s="149"/>
      <c r="G8" s="148"/>
      <c r="H8" s="148"/>
      <c r="I8" s="148"/>
      <c r="J8" s="148"/>
      <c r="K8" s="148"/>
      <c r="L8" s="148"/>
    </row>
    <row r="9" spans="2:12" ht="18" customHeight="1">
      <c r="B9" s="387" t="s">
        <v>173</v>
      </c>
      <c r="C9" s="388"/>
      <c r="D9" s="388"/>
      <c r="E9" s="388"/>
      <c r="F9" s="388"/>
      <c r="G9" s="388"/>
      <c r="H9" s="388"/>
      <c r="I9" s="388"/>
      <c r="J9" s="388"/>
      <c r="K9" s="388"/>
      <c r="L9" s="389"/>
    </row>
    <row r="10" spans="1:12" ht="47.25">
      <c r="A10" s="70"/>
      <c r="B10" s="132"/>
      <c r="C10" s="128" t="s">
        <v>174</v>
      </c>
      <c r="D10" s="126"/>
      <c r="E10" s="391" t="s">
        <v>175</v>
      </c>
      <c r="F10" s="392"/>
      <c r="G10" s="392"/>
      <c r="H10" s="392"/>
      <c r="I10" s="393"/>
      <c r="J10" s="136" t="s">
        <v>176</v>
      </c>
      <c r="K10" s="385" t="s">
        <v>177</v>
      </c>
      <c r="L10" s="386"/>
    </row>
    <row r="11" spans="1:12" s="65" customFormat="1" ht="27" customHeight="1">
      <c r="A11" s="76"/>
      <c r="B11" s="122" t="s">
        <v>178</v>
      </c>
      <c r="C11" s="129" t="s">
        <v>179</v>
      </c>
      <c r="D11" s="127" t="s">
        <v>5</v>
      </c>
      <c r="E11" s="119" t="s">
        <v>9</v>
      </c>
      <c r="F11" s="120" t="s">
        <v>180</v>
      </c>
      <c r="G11" s="119" t="s">
        <v>181</v>
      </c>
      <c r="H11" s="119" t="s">
        <v>182</v>
      </c>
      <c r="I11" s="118" t="s">
        <v>13</v>
      </c>
      <c r="J11" s="127" t="s">
        <v>12</v>
      </c>
      <c r="K11" s="118" t="s">
        <v>183</v>
      </c>
      <c r="L11" s="121" t="s">
        <v>184</v>
      </c>
    </row>
    <row r="12" spans="1:12" ht="15" customHeight="1">
      <c r="A12" s="70"/>
      <c r="B12" s="133" t="s">
        <v>185</v>
      </c>
      <c r="C12" s="130"/>
      <c r="D12" s="90" t="s">
        <v>5</v>
      </c>
      <c r="E12" s="95">
        <v>0.510791366906475</v>
      </c>
      <c r="F12" s="92" t="s">
        <v>14</v>
      </c>
      <c r="G12" s="93" t="s">
        <v>14</v>
      </c>
      <c r="H12" s="94" t="s">
        <v>14</v>
      </c>
      <c r="I12" s="94" t="s">
        <v>14</v>
      </c>
      <c r="J12" s="95">
        <v>0.5386539568345323</v>
      </c>
      <c r="K12" s="116">
        <f aca="true" t="shared" si="0" ref="K12:K17">C12*E12</f>
        <v>0</v>
      </c>
      <c r="L12" s="114">
        <f aca="true" t="shared" si="1" ref="L12:L17">C12*J12</f>
        <v>0</v>
      </c>
    </row>
    <row r="13" spans="1:12" ht="12.75">
      <c r="A13" s="70"/>
      <c r="B13" s="134" t="s">
        <v>149</v>
      </c>
      <c r="C13" s="131"/>
      <c r="D13" s="85" t="s">
        <v>5</v>
      </c>
      <c r="E13" s="95">
        <f>I13/$C$28</f>
        <v>0.2019438444924406</v>
      </c>
      <c r="F13" s="79">
        <f>I13*D26/1000000</f>
        <v>2.64792</v>
      </c>
      <c r="G13" s="80" t="s">
        <v>14</v>
      </c>
      <c r="H13" s="78">
        <f>F13/E25</f>
        <v>3.7827428571428574</v>
      </c>
      <c r="I13" s="123">
        <v>56100</v>
      </c>
      <c r="J13" s="79">
        <v>0.217838345323741</v>
      </c>
      <c r="K13" s="135">
        <f t="shared" si="0"/>
        <v>0</v>
      </c>
      <c r="L13" s="115">
        <f t="shared" si="1"/>
        <v>0</v>
      </c>
    </row>
    <row r="14" spans="1:12" ht="12.75">
      <c r="A14" s="60"/>
      <c r="B14" s="133" t="s">
        <v>186</v>
      </c>
      <c r="C14" s="130"/>
      <c r="D14" s="90" t="s">
        <v>5</v>
      </c>
      <c r="E14" s="95">
        <f>I14/$C$28</f>
        <v>0.22714182865370772</v>
      </c>
      <c r="F14" s="95">
        <f>I14*D27/1000000</f>
        <v>2.9026</v>
      </c>
      <c r="G14" s="91">
        <f>F14/E23</f>
        <v>4.845742904841402</v>
      </c>
      <c r="H14" s="94" t="s">
        <v>14</v>
      </c>
      <c r="I14" s="124">
        <v>63100</v>
      </c>
      <c r="J14" s="95">
        <v>0.244</v>
      </c>
      <c r="K14" s="116">
        <f t="shared" si="0"/>
        <v>0</v>
      </c>
      <c r="L14" s="147">
        <f t="shared" si="1"/>
        <v>0</v>
      </c>
    </row>
    <row r="15" spans="1:12" ht="12.75">
      <c r="A15" s="70"/>
      <c r="B15" s="133" t="s">
        <v>137</v>
      </c>
      <c r="C15" s="130"/>
      <c r="D15" s="90" t="s">
        <v>5</v>
      </c>
      <c r="E15" s="95">
        <f>I15/$C$28</f>
        <v>0.3459323254139669</v>
      </c>
      <c r="F15" s="95">
        <f>I15*F26/1000000</f>
        <v>1.922</v>
      </c>
      <c r="G15" s="94" t="s">
        <v>14</v>
      </c>
      <c r="H15" s="94" t="s">
        <v>14</v>
      </c>
      <c r="I15" s="124">
        <v>96100</v>
      </c>
      <c r="J15" s="95">
        <v>0.347</v>
      </c>
      <c r="K15" s="116">
        <f t="shared" si="0"/>
        <v>0</v>
      </c>
      <c r="L15" s="114">
        <f t="shared" si="1"/>
        <v>0</v>
      </c>
    </row>
    <row r="16" spans="1:12" ht="12.75">
      <c r="A16" s="70"/>
      <c r="B16" s="133" t="s">
        <v>187</v>
      </c>
      <c r="C16" s="130"/>
      <c r="D16" s="90" t="s">
        <v>5</v>
      </c>
      <c r="E16" s="95">
        <f>I16/$C$28</f>
        <v>0.2786177105831533</v>
      </c>
      <c r="F16" s="95">
        <f>I16*F27/1000000</f>
        <v>3.27402</v>
      </c>
      <c r="G16" s="91">
        <f>F16/E24</f>
        <v>3.8976428571428574</v>
      </c>
      <c r="H16" s="94" t="s">
        <v>14</v>
      </c>
      <c r="I16" s="124">
        <v>77400</v>
      </c>
      <c r="J16" s="95">
        <v>0.28</v>
      </c>
      <c r="K16" s="116">
        <f t="shared" si="0"/>
        <v>0</v>
      </c>
      <c r="L16" s="114">
        <f t="shared" si="1"/>
        <v>0</v>
      </c>
    </row>
    <row r="17" spans="1:12" ht="13.5" thickBot="1">
      <c r="A17" s="70"/>
      <c r="B17" s="139" t="s">
        <v>188</v>
      </c>
      <c r="C17" s="140"/>
      <c r="D17" s="141" t="s">
        <v>5</v>
      </c>
      <c r="E17" s="142"/>
      <c r="F17" s="142"/>
      <c r="G17" s="143"/>
      <c r="H17" s="142"/>
      <c r="I17" s="144"/>
      <c r="J17" s="142"/>
      <c r="K17" s="117">
        <f t="shared" si="0"/>
        <v>0</v>
      </c>
      <c r="L17" s="145">
        <f t="shared" si="1"/>
        <v>0</v>
      </c>
    </row>
    <row r="18" spans="5:12" ht="13.5" thickBot="1">
      <c r="E18" s="60"/>
      <c r="I18" s="146"/>
      <c r="J18" s="137" t="s">
        <v>189</v>
      </c>
      <c r="K18" s="138">
        <f>SUM(K12:K17)</f>
        <v>0</v>
      </c>
      <c r="L18" s="125">
        <f>SUM(L12:L17)</f>
        <v>0</v>
      </c>
    </row>
    <row r="19" ht="7.5" customHeight="1"/>
    <row r="20" spans="2:12" ht="39" customHeight="1">
      <c r="B20" s="390" t="s">
        <v>190</v>
      </c>
      <c r="C20" s="390"/>
      <c r="D20" s="390"/>
      <c r="E20" s="390"/>
      <c r="F20" s="390"/>
      <c r="G20" s="390"/>
      <c r="H20" s="390"/>
      <c r="I20" s="390"/>
      <c r="J20" s="384" t="s">
        <v>198</v>
      </c>
      <c r="K20" s="384"/>
      <c r="L20" s="384"/>
    </row>
    <row r="21" spans="7:14" ht="13.5" customHeight="1" thickBot="1">
      <c r="G21" s="60"/>
      <c r="I21" s="60"/>
      <c r="J21" s="384"/>
      <c r="K21" s="384"/>
      <c r="L21" s="384"/>
      <c r="M21" s="309"/>
      <c r="N21" s="309"/>
    </row>
    <row r="22" spans="2:14" ht="12.75">
      <c r="B22" s="66" t="s">
        <v>191</v>
      </c>
      <c r="C22" s="67"/>
      <c r="D22" s="67"/>
      <c r="E22" s="67"/>
      <c r="F22" s="68"/>
      <c r="G22" s="111"/>
      <c r="H22" s="112"/>
      <c r="I22" s="112"/>
      <c r="J22" s="384"/>
      <c r="K22" s="384"/>
      <c r="L22" s="384"/>
      <c r="M22" s="309"/>
      <c r="N22" s="309"/>
    </row>
    <row r="23" spans="1:14" ht="22.5">
      <c r="A23" s="70"/>
      <c r="B23" s="71" t="s">
        <v>192</v>
      </c>
      <c r="C23" s="102" t="s">
        <v>146</v>
      </c>
      <c r="D23" s="102" t="s">
        <v>147</v>
      </c>
      <c r="E23" s="103">
        <v>0.599</v>
      </c>
      <c r="F23" s="70"/>
      <c r="G23" s="75"/>
      <c r="H23" s="75"/>
      <c r="I23" s="75"/>
      <c r="K23" s="309"/>
      <c r="L23" s="309"/>
      <c r="M23" s="309"/>
      <c r="N23" s="309"/>
    </row>
    <row r="24" spans="1:14" ht="24" customHeight="1">
      <c r="A24" s="70"/>
      <c r="B24" s="77"/>
      <c r="C24" s="102" t="s">
        <v>148</v>
      </c>
      <c r="D24" s="102" t="s">
        <v>10</v>
      </c>
      <c r="E24" s="103">
        <v>0.84</v>
      </c>
      <c r="F24" s="70"/>
      <c r="G24" s="73"/>
      <c r="H24" s="72"/>
      <c r="I24" s="75"/>
      <c r="K24" s="309"/>
      <c r="L24" s="309"/>
      <c r="M24" s="309"/>
      <c r="N24" s="309"/>
    </row>
    <row r="25" spans="1:14" ht="12.75">
      <c r="A25" s="70"/>
      <c r="B25" s="100"/>
      <c r="C25" s="98" t="s">
        <v>149</v>
      </c>
      <c r="D25" s="98" t="s">
        <v>11</v>
      </c>
      <c r="E25" s="99">
        <v>0.7</v>
      </c>
      <c r="F25" s="106"/>
      <c r="I25" s="60"/>
      <c r="K25" s="309"/>
      <c r="L25" s="309"/>
      <c r="M25" s="309"/>
      <c r="N25" s="309"/>
    </row>
    <row r="26" spans="1:9" ht="12.75">
      <c r="A26" s="70"/>
      <c r="B26" s="73" t="s">
        <v>193</v>
      </c>
      <c r="C26" s="102" t="s">
        <v>149</v>
      </c>
      <c r="D26" s="102">
        <v>47.2</v>
      </c>
      <c r="E26" s="105" t="s">
        <v>137</v>
      </c>
      <c r="F26" s="107">
        <v>20</v>
      </c>
      <c r="H26" s="74"/>
      <c r="I26" s="75"/>
    </row>
    <row r="27" spans="1:10" ht="12.75">
      <c r="A27" s="70"/>
      <c r="B27" s="100"/>
      <c r="C27" s="98" t="s">
        <v>146</v>
      </c>
      <c r="D27" s="101">
        <v>46</v>
      </c>
      <c r="E27" s="104" t="s">
        <v>148</v>
      </c>
      <c r="F27" s="108">
        <v>42.3</v>
      </c>
      <c r="H27" s="74"/>
      <c r="I27" s="75"/>
      <c r="J27" s="60"/>
    </row>
    <row r="28" spans="1:9" ht="13.5" thickBot="1">
      <c r="A28" s="70"/>
      <c r="B28" s="96" t="s">
        <v>194</v>
      </c>
      <c r="C28" s="97">
        <v>277800</v>
      </c>
      <c r="D28" s="96"/>
      <c r="E28" s="96"/>
      <c r="F28" s="109"/>
      <c r="G28" s="110"/>
      <c r="H28" s="75"/>
      <c r="I28" s="75"/>
    </row>
    <row r="29" spans="2:10" ht="12.75">
      <c r="B29" s="81" t="s">
        <v>195</v>
      </c>
      <c r="E29" s="64"/>
      <c r="F29" s="64"/>
      <c r="G29" s="64"/>
      <c r="H29" s="64"/>
      <c r="I29" s="64"/>
      <c r="J29" s="64"/>
    </row>
    <row r="30" spans="2:10" ht="12.75">
      <c r="B30" s="82" t="s">
        <v>196</v>
      </c>
      <c r="E30" s="64"/>
      <c r="G30" s="64"/>
      <c r="H30" s="64"/>
      <c r="I30" s="64"/>
      <c r="J30" s="64"/>
    </row>
    <row r="31" ht="12.75">
      <c r="B31" s="83" t="s">
        <v>197</v>
      </c>
    </row>
  </sheetData>
  <sheetProtection/>
  <mergeCells count="5">
    <mergeCell ref="J20:L22"/>
    <mergeCell ref="K10:L10"/>
    <mergeCell ref="B9:L9"/>
    <mergeCell ref="B20:I20"/>
    <mergeCell ref="E10:I10"/>
  </mergeCells>
  <printOptions/>
  <pageMargins left="0.75" right="0.75" top="1" bottom="1" header="0" footer="0"/>
  <pageSetup horizontalDpi="600" verticalDpi="600" orientation="landscape" paperSize="9" scale="84" r:id="rId4"/>
  <colBreaks count="1" manualBreakCount="1">
    <brk id="13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3"/>
  <sheetViews>
    <sheetView showGridLines="0" zoomScalePageLayoutView="0" workbookViewId="0" topLeftCell="A1">
      <selection activeCell="H3" sqref="H3"/>
    </sheetView>
  </sheetViews>
  <sheetFormatPr defaultColWidth="11.421875" defaultRowHeight="12.75"/>
  <cols>
    <col min="1" max="1" width="4.7109375" style="0" customWidth="1"/>
    <col min="2" max="2" width="4.140625" style="0" customWidth="1"/>
    <col min="3" max="3" width="47.00390625" style="0" customWidth="1"/>
    <col min="4" max="7" width="3.57421875" style="0" customWidth="1"/>
    <col min="8" max="8" width="21.7109375" style="0" customWidth="1"/>
    <col min="9" max="10" width="11.421875" style="0" customWidth="1"/>
    <col min="11" max="11" width="4.140625" style="0" customWidth="1"/>
    <col min="12" max="12" width="47.00390625" style="0" customWidth="1"/>
    <col min="13" max="16" width="3.57421875" style="0" customWidth="1"/>
  </cols>
  <sheetData>
    <row r="2" spans="3:5" ht="20.25">
      <c r="C2" s="37" t="s">
        <v>296</v>
      </c>
      <c r="D2" t="s">
        <v>297</v>
      </c>
      <c r="E2" s="308"/>
    </row>
    <row r="3" ht="12.75">
      <c r="C3" s="84"/>
    </row>
    <row r="4" ht="13.5" thickBot="1"/>
    <row r="5" spans="2:8" ht="24.75" customHeight="1" thickBot="1">
      <c r="B5" s="152"/>
      <c r="C5" s="318"/>
      <c r="D5" s="394" t="s">
        <v>199</v>
      </c>
      <c r="E5" s="395"/>
      <c r="F5" s="395"/>
      <c r="G5" s="396"/>
      <c r="H5" s="153"/>
    </row>
    <row r="6" spans="2:8" ht="55.5" customHeight="1" thickBot="1">
      <c r="B6" s="154"/>
      <c r="C6" s="319" t="s">
        <v>240</v>
      </c>
      <c r="D6" s="320" t="s">
        <v>200</v>
      </c>
      <c r="E6" s="320" t="s">
        <v>201</v>
      </c>
      <c r="F6" s="321" t="s">
        <v>202</v>
      </c>
      <c r="G6" s="320" t="s">
        <v>203</v>
      </c>
      <c r="H6" s="157" t="s">
        <v>16</v>
      </c>
    </row>
    <row r="7" spans="2:8" ht="18.75" customHeight="1" thickBot="1">
      <c r="B7" s="176"/>
      <c r="C7" s="322" t="s">
        <v>204</v>
      </c>
      <c r="D7" s="177"/>
      <c r="E7" s="177"/>
      <c r="F7" s="177"/>
      <c r="G7" s="177"/>
      <c r="H7" s="178"/>
    </row>
    <row r="8" spans="2:8" ht="36" customHeight="1" thickBot="1">
      <c r="B8" s="155"/>
      <c r="C8" s="323" t="s">
        <v>205</v>
      </c>
      <c r="D8" s="156" t="s">
        <v>17</v>
      </c>
      <c r="E8" s="158"/>
      <c r="F8" s="158"/>
      <c r="G8" s="158"/>
      <c r="H8" s="159" t="s">
        <v>289</v>
      </c>
    </row>
    <row r="9" spans="2:8" ht="30" customHeight="1" thickBot="1">
      <c r="B9" s="155"/>
      <c r="C9" s="323" t="s">
        <v>206</v>
      </c>
      <c r="D9" s="156" t="s">
        <v>5</v>
      </c>
      <c r="E9" s="158"/>
      <c r="F9" s="158"/>
      <c r="G9" s="158"/>
      <c r="H9" s="159"/>
    </row>
    <row r="10" spans="2:8" ht="30.75" customHeight="1" thickBot="1">
      <c r="B10" s="155"/>
      <c r="C10" s="324" t="s">
        <v>207</v>
      </c>
      <c r="D10" s="156" t="s">
        <v>5</v>
      </c>
      <c r="E10" s="158"/>
      <c r="F10" s="158"/>
      <c r="G10" s="158"/>
      <c r="H10" s="159"/>
    </row>
    <row r="11" spans="2:8" ht="50.25" customHeight="1" thickBot="1">
      <c r="B11" s="155"/>
      <c r="C11" s="323" t="s">
        <v>208</v>
      </c>
      <c r="D11" s="158"/>
      <c r="E11" s="156" t="s">
        <v>17</v>
      </c>
      <c r="F11" s="158"/>
      <c r="G11" s="158"/>
      <c r="H11" s="159" t="s">
        <v>32</v>
      </c>
    </row>
    <row r="12" spans="2:8" ht="32.25" customHeight="1" thickBot="1">
      <c r="B12" s="155"/>
      <c r="C12" s="323" t="s">
        <v>209</v>
      </c>
      <c r="D12" s="156" t="s">
        <v>17</v>
      </c>
      <c r="E12" s="158"/>
      <c r="F12" s="158"/>
      <c r="G12" s="158"/>
      <c r="H12" s="159" t="s">
        <v>18</v>
      </c>
    </row>
    <row r="13" spans="2:8" ht="25.5" customHeight="1" thickBot="1">
      <c r="B13" s="166"/>
      <c r="C13" s="325" t="s">
        <v>210</v>
      </c>
      <c r="D13" s="168"/>
      <c r="E13" s="169" t="s">
        <v>5</v>
      </c>
      <c r="F13" s="169"/>
      <c r="G13" s="168"/>
      <c r="H13" s="167" t="s">
        <v>33</v>
      </c>
    </row>
    <row r="14" spans="2:8" ht="15" customHeight="1" thickBot="1">
      <c r="B14" s="155"/>
      <c r="C14" s="323" t="s">
        <v>211</v>
      </c>
      <c r="D14" s="158" t="s">
        <v>5</v>
      </c>
      <c r="E14" s="158"/>
      <c r="F14" s="156"/>
      <c r="G14" s="158"/>
      <c r="H14" s="159" t="s">
        <v>18</v>
      </c>
    </row>
    <row r="15" spans="2:8" ht="63" customHeight="1" thickBot="1">
      <c r="B15" s="155"/>
      <c r="C15" s="323" t="s">
        <v>212</v>
      </c>
      <c r="D15" s="158"/>
      <c r="E15" s="156" t="s">
        <v>17</v>
      </c>
      <c r="F15" s="158"/>
      <c r="G15" s="158"/>
      <c r="H15" s="159" t="s">
        <v>19</v>
      </c>
    </row>
    <row r="16" spans="2:8" ht="40.5" customHeight="1" thickBot="1">
      <c r="B16" s="155"/>
      <c r="C16" s="323" t="s">
        <v>213</v>
      </c>
      <c r="D16" s="156" t="s">
        <v>17</v>
      </c>
      <c r="E16" s="158"/>
      <c r="F16" s="158"/>
      <c r="G16" s="158"/>
      <c r="H16" s="159" t="s">
        <v>20</v>
      </c>
    </row>
    <row r="17" spans="2:8" ht="66" customHeight="1" thickBot="1">
      <c r="B17" s="155"/>
      <c r="C17" s="323" t="s">
        <v>214</v>
      </c>
      <c r="D17" s="158"/>
      <c r="E17" s="156" t="s">
        <v>17</v>
      </c>
      <c r="F17" s="158"/>
      <c r="G17" s="158"/>
      <c r="H17" s="159" t="s">
        <v>34</v>
      </c>
    </row>
    <row r="18" spans="2:8" ht="55.5" customHeight="1" thickBot="1">
      <c r="B18" s="155"/>
      <c r="C18" s="323" t="s">
        <v>215</v>
      </c>
      <c r="D18" s="156" t="s">
        <v>17</v>
      </c>
      <c r="E18" s="158"/>
      <c r="F18" s="158"/>
      <c r="G18" s="158"/>
      <c r="H18" s="159" t="s">
        <v>21</v>
      </c>
    </row>
    <row r="19" spans="2:8" ht="51.75" customHeight="1" thickBot="1">
      <c r="B19" s="160"/>
      <c r="C19" s="326" t="s">
        <v>216</v>
      </c>
      <c r="D19" s="162"/>
      <c r="E19" s="162" t="s">
        <v>5</v>
      </c>
      <c r="F19" s="163"/>
      <c r="G19" s="163"/>
      <c r="H19" s="161" t="s">
        <v>35</v>
      </c>
    </row>
    <row r="20" spans="2:8" ht="48.75" customHeight="1" thickBot="1">
      <c r="B20" s="164"/>
      <c r="C20" s="327" t="s">
        <v>217</v>
      </c>
      <c r="D20" s="165" t="s">
        <v>5</v>
      </c>
      <c r="E20" s="165"/>
      <c r="F20" s="165"/>
      <c r="G20" s="165"/>
      <c r="H20" s="174" t="s">
        <v>36</v>
      </c>
    </row>
    <row r="21" spans="2:8" ht="18.75" customHeight="1" thickBot="1">
      <c r="B21" s="155"/>
      <c r="C21" s="323" t="s">
        <v>218</v>
      </c>
      <c r="D21" s="156"/>
      <c r="E21" s="158"/>
      <c r="F21" s="158" t="s">
        <v>17</v>
      </c>
      <c r="G21" s="158"/>
      <c r="H21" s="159"/>
    </row>
    <row r="22" spans="2:8" ht="27" customHeight="1" thickBot="1">
      <c r="B22" s="155"/>
      <c r="C22" s="323" t="s">
        <v>219</v>
      </c>
      <c r="D22" s="156"/>
      <c r="E22" s="158" t="s">
        <v>5</v>
      </c>
      <c r="F22" s="158"/>
      <c r="G22" s="158"/>
      <c r="H22" s="159" t="s">
        <v>37</v>
      </c>
    </row>
    <row r="23" spans="1:9" ht="15.75" thickBot="1">
      <c r="A23" s="70"/>
      <c r="B23" s="191"/>
      <c r="C23" s="328" t="s">
        <v>220</v>
      </c>
      <c r="D23" s="194"/>
      <c r="E23" s="194"/>
      <c r="F23" s="194"/>
      <c r="G23" s="194"/>
      <c r="H23" s="192"/>
      <c r="I23" s="193"/>
    </row>
    <row r="24" spans="2:8" ht="15.75" customHeight="1" thickBot="1">
      <c r="B24" s="179"/>
      <c r="C24" s="329" t="s">
        <v>221</v>
      </c>
      <c r="D24" s="180"/>
      <c r="E24" s="180"/>
      <c r="F24" s="180"/>
      <c r="G24" s="180"/>
      <c r="H24" s="181"/>
    </row>
    <row r="25" spans="2:8" ht="50.25" customHeight="1" thickBot="1">
      <c r="B25" s="155"/>
      <c r="C25" s="323" t="s">
        <v>222</v>
      </c>
      <c r="D25" s="158"/>
      <c r="E25" s="156" t="s">
        <v>17</v>
      </c>
      <c r="F25" s="158"/>
      <c r="G25" s="158"/>
      <c r="H25" s="159" t="s">
        <v>38</v>
      </c>
    </row>
    <row r="26" spans="2:8" ht="25.5" customHeight="1" thickBot="1">
      <c r="B26" s="155"/>
      <c r="C26" s="323" t="s">
        <v>223</v>
      </c>
      <c r="D26" s="158"/>
      <c r="E26" s="156" t="s">
        <v>17</v>
      </c>
      <c r="F26" s="158"/>
      <c r="G26" s="158"/>
      <c r="H26" s="159" t="s">
        <v>22</v>
      </c>
    </row>
    <row r="27" spans="2:8" ht="36.75" customHeight="1" thickBot="1">
      <c r="B27" s="155"/>
      <c r="C27" s="323" t="s">
        <v>224</v>
      </c>
      <c r="D27" s="156" t="s">
        <v>17</v>
      </c>
      <c r="E27" s="158"/>
      <c r="F27" s="158"/>
      <c r="G27" s="158"/>
      <c r="H27" s="159" t="s">
        <v>23</v>
      </c>
    </row>
    <row r="28" spans="2:8" ht="18.75" customHeight="1" thickBot="1">
      <c r="B28" s="155"/>
      <c r="C28" s="323" t="s">
        <v>225</v>
      </c>
      <c r="D28" s="156" t="s">
        <v>5</v>
      </c>
      <c r="E28" s="158"/>
      <c r="F28" s="158"/>
      <c r="G28" s="158"/>
      <c r="H28" s="159"/>
    </row>
    <row r="29" spans="2:8" ht="37.5" customHeight="1" thickBot="1">
      <c r="B29" s="155"/>
      <c r="C29" s="323" t="s">
        <v>226</v>
      </c>
      <c r="D29" s="158"/>
      <c r="E29" s="158"/>
      <c r="F29" s="156" t="s">
        <v>5</v>
      </c>
      <c r="G29" s="156"/>
      <c r="H29" s="159" t="s">
        <v>24</v>
      </c>
    </row>
    <row r="30" spans="2:8" ht="29.25" customHeight="1" thickBot="1">
      <c r="B30" s="155"/>
      <c r="C30" s="323" t="s">
        <v>227</v>
      </c>
      <c r="D30" s="158"/>
      <c r="E30" s="158"/>
      <c r="F30" s="156" t="s">
        <v>5</v>
      </c>
      <c r="G30" s="158"/>
      <c r="H30" s="159" t="s">
        <v>31</v>
      </c>
    </row>
    <row r="31" spans="2:8" ht="35.25" customHeight="1" thickBot="1">
      <c r="B31" s="155"/>
      <c r="C31" s="323" t="s">
        <v>228</v>
      </c>
      <c r="D31" s="158" t="s">
        <v>5</v>
      </c>
      <c r="E31" s="158"/>
      <c r="F31" s="156"/>
      <c r="G31" s="158"/>
      <c r="H31" s="159" t="s">
        <v>39</v>
      </c>
    </row>
    <row r="32" spans="2:8" ht="42.75" customHeight="1" thickBot="1">
      <c r="B32" s="155"/>
      <c r="C32" s="323" t="s">
        <v>229</v>
      </c>
      <c r="D32" s="158"/>
      <c r="E32" s="158"/>
      <c r="F32" s="156"/>
      <c r="G32" s="158" t="s">
        <v>5</v>
      </c>
      <c r="H32" s="159" t="s">
        <v>25</v>
      </c>
    </row>
    <row r="33" spans="2:8" ht="26.25" customHeight="1" thickBot="1">
      <c r="B33" s="155"/>
      <c r="C33" s="323" t="s">
        <v>230</v>
      </c>
      <c r="D33" s="158" t="s">
        <v>5</v>
      </c>
      <c r="E33" s="158"/>
      <c r="F33" s="156"/>
      <c r="G33" s="158"/>
      <c r="H33" s="159" t="s">
        <v>40</v>
      </c>
    </row>
    <row r="34" spans="2:8" ht="24" customHeight="1" thickBot="1">
      <c r="B34" s="166"/>
      <c r="C34" s="325" t="s">
        <v>231</v>
      </c>
      <c r="D34" s="168"/>
      <c r="E34" s="168"/>
      <c r="F34" s="169"/>
      <c r="G34" s="168" t="s">
        <v>5</v>
      </c>
      <c r="H34" s="167" t="s">
        <v>41</v>
      </c>
    </row>
    <row r="35" spans="2:8" ht="18" customHeight="1" thickBot="1">
      <c r="B35" s="160"/>
      <c r="C35" s="326" t="s">
        <v>232</v>
      </c>
      <c r="D35" s="163"/>
      <c r="E35" s="163"/>
      <c r="F35" s="162"/>
      <c r="G35" s="163"/>
      <c r="H35" s="161"/>
    </row>
    <row r="36" spans="2:8" ht="42" customHeight="1" thickBot="1">
      <c r="B36" s="164"/>
      <c r="C36" s="327" t="s">
        <v>233</v>
      </c>
      <c r="D36" s="170"/>
      <c r="E36" s="171" t="s">
        <v>5</v>
      </c>
      <c r="F36" s="172"/>
      <c r="G36" s="173"/>
      <c r="H36" s="175" t="s">
        <v>26</v>
      </c>
    </row>
    <row r="37" spans="2:8" ht="15.75" customHeight="1" thickBot="1">
      <c r="B37" s="164"/>
      <c r="C37" s="325" t="s">
        <v>234</v>
      </c>
      <c r="D37" s="165"/>
      <c r="E37" s="165" t="s">
        <v>5</v>
      </c>
      <c r="F37" s="188"/>
      <c r="G37" s="173"/>
      <c r="H37" s="174"/>
    </row>
    <row r="38" spans="1:8" ht="15.75" thickBot="1">
      <c r="A38" s="60"/>
      <c r="B38" s="190"/>
      <c r="C38" s="330" t="s">
        <v>235</v>
      </c>
      <c r="D38" s="189"/>
      <c r="E38" s="186"/>
      <c r="F38" s="186"/>
      <c r="G38" s="186"/>
      <c r="H38" s="187"/>
    </row>
    <row r="39" spans="2:8" ht="19.5" customHeight="1" thickBot="1">
      <c r="B39" s="182"/>
      <c r="C39" s="331" t="s">
        <v>236</v>
      </c>
      <c r="D39" s="183"/>
      <c r="E39" s="183"/>
      <c r="F39" s="184"/>
      <c r="G39" s="183"/>
      <c r="H39" s="185"/>
    </row>
    <row r="40" spans="2:8" ht="36.75" customHeight="1" thickBot="1">
      <c r="B40" s="155"/>
      <c r="C40" s="323" t="s">
        <v>237</v>
      </c>
      <c r="D40" s="158" t="s">
        <v>5</v>
      </c>
      <c r="E40" s="158"/>
      <c r="F40" s="156"/>
      <c r="G40" s="158"/>
      <c r="H40" s="159" t="s">
        <v>42</v>
      </c>
    </row>
    <row r="41" spans="2:8" ht="27.75" customHeight="1" thickBot="1">
      <c r="B41" s="155"/>
      <c r="C41" s="323" t="s">
        <v>238</v>
      </c>
      <c r="D41" s="158"/>
      <c r="E41" s="158" t="s">
        <v>5</v>
      </c>
      <c r="F41" s="156"/>
      <c r="G41" s="158"/>
      <c r="H41" s="159"/>
    </row>
    <row r="42" spans="2:8" ht="26.25" customHeight="1" thickBot="1">
      <c r="B42" s="155"/>
      <c r="C42" s="323" t="s">
        <v>239</v>
      </c>
      <c r="D42" s="158" t="s">
        <v>5</v>
      </c>
      <c r="E42" s="158"/>
      <c r="F42" s="156"/>
      <c r="G42" s="158"/>
      <c r="H42" s="159"/>
    </row>
    <row r="43" spans="2:8" ht="13.5" customHeight="1" thickBot="1">
      <c r="B43" s="155"/>
      <c r="C43" s="330" t="s">
        <v>235</v>
      </c>
      <c r="D43" s="158"/>
      <c r="E43" s="158"/>
      <c r="F43" s="156"/>
      <c r="G43" s="158"/>
      <c r="H43" s="159"/>
    </row>
  </sheetData>
  <sheetProtection/>
  <mergeCells count="1">
    <mergeCell ref="D5:G5"/>
  </mergeCells>
  <printOptions/>
  <pageMargins left="0.75" right="0.75" top="0.24" bottom="0.39" header="0" footer="0"/>
  <pageSetup horizontalDpi="600" verticalDpi="600" orientation="portrait" paperSize="9" scale="91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Q62"/>
  <sheetViews>
    <sheetView showGridLines="0" zoomScalePageLayoutView="0" workbookViewId="0" topLeftCell="A1">
      <selection activeCell="L19" sqref="L19"/>
    </sheetView>
  </sheetViews>
  <sheetFormatPr defaultColWidth="11.421875" defaultRowHeight="12.75"/>
  <cols>
    <col min="1" max="1" width="5.28125" style="0" customWidth="1"/>
    <col min="2" max="2" width="9.421875" style="0" customWidth="1"/>
    <col min="3" max="3" width="32.28125" style="0" customWidth="1"/>
    <col min="4" max="4" width="7.7109375" style="0" customWidth="1"/>
    <col min="5" max="5" width="9.57421875" style="0" customWidth="1"/>
    <col min="6" max="6" width="11.7109375" style="0" customWidth="1"/>
    <col min="7" max="7" width="8.57421875" style="0" customWidth="1"/>
    <col min="8" max="8" width="9.421875" style="0" customWidth="1"/>
    <col min="9" max="10" width="8.00390625" style="0" customWidth="1"/>
    <col min="11" max="11" width="18.57421875" style="0" customWidth="1"/>
    <col min="12" max="12" width="14.00390625" style="0" customWidth="1"/>
  </cols>
  <sheetData>
    <row r="2" spans="3:10" ht="18">
      <c r="C2" s="400" t="s">
        <v>241</v>
      </c>
      <c r="D2" s="400"/>
      <c r="E2" s="400"/>
      <c r="F2" s="400"/>
      <c r="G2" s="400"/>
      <c r="H2" s="400"/>
      <c r="I2" s="400"/>
      <c r="J2" s="400"/>
    </row>
    <row r="3" spans="3:10" ht="8.25" customHeight="1">
      <c r="C3" s="307"/>
      <c r="D3" s="307"/>
      <c r="E3" s="307"/>
      <c r="F3" s="307"/>
      <c r="G3" s="307"/>
      <c r="H3" s="307"/>
      <c r="I3" s="307"/>
      <c r="J3" s="307"/>
    </row>
    <row r="4" spans="3:9" s="42" customFormat="1" ht="12.75" customHeight="1">
      <c r="C4" s="332" t="s">
        <v>242</v>
      </c>
      <c r="D4" s="316"/>
      <c r="E4" s="316"/>
      <c r="F4" s="316"/>
      <c r="G4" s="316"/>
      <c r="H4" s="316"/>
      <c r="I4" s="316"/>
    </row>
    <row r="5" spans="3:9" s="42" customFormat="1" ht="12.75" customHeight="1">
      <c r="C5" s="332" t="s">
        <v>243</v>
      </c>
      <c r="D5" s="316"/>
      <c r="E5" s="316"/>
      <c r="F5" s="316"/>
      <c r="G5" s="316"/>
      <c r="H5" s="316"/>
      <c r="I5" s="316"/>
    </row>
    <row r="6" spans="3:9" s="42" customFormat="1" ht="12.75" customHeight="1">
      <c r="C6" s="332" t="s">
        <v>244</v>
      </c>
      <c r="D6" s="316"/>
      <c r="E6" s="316"/>
      <c r="F6" s="316"/>
      <c r="G6" s="316"/>
      <c r="H6" s="316"/>
      <c r="I6" s="316"/>
    </row>
    <row r="7" spans="2:12" s="42" customFormat="1" ht="12.75" customHeight="1">
      <c r="B7" s="231"/>
      <c r="C7" s="332" t="s">
        <v>245</v>
      </c>
      <c r="D7" s="232"/>
      <c r="E7" s="232"/>
      <c r="F7" s="232"/>
      <c r="G7" s="232"/>
      <c r="H7" s="232"/>
      <c r="I7" s="232"/>
      <c r="J7" s="232"/>
      <c r="K7" s="232"/>
      <c r="L7" s="232"/>
    </row>
    <row r="8" spans="2:12" s="42" customFormat="1" ht="12.75" customHeight="1">
      <c r="B8" s="231"/>
      <c r="C8" s="332" t="s">
        <v>246</v>
      </c>
      <c r="D8" s="232"/>
      <c r="E8" s="232"/>
      <c r="F8" s="232"/>
      <c r="G8" s="232"/>
      <c r="H8" s="232"/>
      <c r="I8" s="232"/>
      <c r="J8" s="232"/>
      <c r="K8" s="232"/>
      <c r="L8" s="232"/>
    </row>
    <row r="9" spans="2:5" ht="45.75" customHeight="1">
      <c r="B9" s="60"/>
      <c r="E9" s="271" t="s">
        <v>247</v>
      </c>
    </row>
    <row r="10" spans="2:11" ht="42" customHeight="1">
      <c r="B10" s="60"/>
      <c r="C10" s="195" t="s">
        <v>178</v>
      </c>
      <c r="D10" s="211" t="s">
        <v>248</v>
      </c>
      <c r="E10" s="211" t="s">
        <v>249</v>
      </c>
      <c r="F10" s="211" t="s">
        <v>250</v>
      </c>
      <c r="G10" s="211" t="s">
        <v>251</v>
      </c>
      <c r="H10" s="65"/>
      <c r="I10" s="65"/>
      <c r="J10" s="65"/>
      <c r="K10" s="65"/>
    </row>
    <row r="11" spans="2:17" ht="8.25" customHeight="1">
      <c r="B11" s="60"/>
      <c r="D11" s="265"/>
      <c r="G11" s="228"/>
      <c r="L11" s="60"/>
      <c r="M11" s="197"/>
      <c r="N11" s="197"/>
      <c r="O11" s="210"/>
      <c r="P11" s="210"/>
      <c r="Q11" s="60"/>
    </row>
    <row r="12" spans="2:17" ht="12.75" customHeight="1">
      <c r="B12" s="60"/>
      <c r="C12" s="196" t="s">
        <v>252</v>
      </c>
      <c r="D12" s="266" t="s">
        <v>9</v>
      </c>
      <c r="E12" s="263">
        <v>3500</v>
      </c>
      <c r="F12" s="268">
        <v>0.5386539568345323</v>
      </c>
      <c r="G12" s="268">
        <v>0.19</v>
      </c>
      <c r="L12" s="202"/>
      <c r="M12" s="202"/>
      <c r="N12" s="212"/>
      <c r="O12" s="213"/>
      <c r="P12" s="214"/>
      <c r="Q12" s="60"/>
    </row>
    <row r="13" spans="2:17" ht="12.75" customHeight="1">
      <c r="B13" s="60"/>
      <c r="C13" s="198" t="s">
        <v>253</v>
      </c>
      <c r="D13" s="270"/>
      <c r="E13" s="264"/>
      <c r="F13" s="291"/>
      <c r="G13" s="280"/>
      <c r="I13" s="401" t="s">
        <v>254</v>
      </c>
      <c r="J13" s="401"/>
      <c r="K13" s="401"/>
      <c r="L13" s="401"/>
      <c r="M13" s="202"/>
      <c r="N13" s="60"/>
      <c r="O13" s="215"/>
      <c r="P13" s="60"/>
      <c r="Q13" s="60"/>
    </row>
    <row r="14" spans="3:17" ht="12.75" customHeight="1">
      <c r="C14" s="218" t="s">
        <v>149</v>
      </c>
      <c r="D14" s="266" t="s">
        <v>9</v>
      </c>
      <c r="E14" s="224">
        <v>3200</v>
      </c>
      <c r="F14" s="268">
        <v>0.217838345323741</v>
      </c>
      <c r="G14" s="268">
        <v>0.2</v>
      </c>
      <c r="I14" s="401"/>
      <c r="J14" s="401"/>
      <c r="K14" s="401"/>
      <c r="L14" s="401"/>
      <c r="M14" s="202"/>
      <c r="N14" s="60"/>
      <c r="O14" s="60"/>
      <c r="P14" s="202"/>
      <c r="Q14" s="60"/>
    </row>
    <row r="15" spans="2:17" ht="12.75">
      <c r="B15" s="60"/>
      <c r="C15" s="218" t="s">
        <v>255</v>
      </c>
      <c r="D15" s="266" t="s">
        <v>256</v>
      </c>
      <c r="E15" s="224">
        <v>0</v>
      </c>
      <c r="F15" s="268"/>
      <c r="G15" s="269"/>
      <c r="I15" s="401"/>
      <c r="J15" s="401"/>
      <c r="K15" s="401"/>
      <c r="L15" s="401"/>
      <c r="M15" s="60"/>
      <c r="N15" s="60"/>
      <c r="O15" s="60"/>
      <c r="P15" s="60"/>
      <c r="Q15" s="60"/>
    </row>
    <row r="16" spans="2:12" ht="12.75" customHeight="1">
      <c r="B16" s="60"/>
      <c r="C16" s="218" t="s">
        <v>137</v>
      </c>
      <c r="D16" s="266" t="s">
        <v>6</v>
      </c>
      <c r="E16" s="224">
        <v>0</v>
      </c>
      <c r="F16" s="268"/>
      <c r="G16" s="269"/>
      <c r="I16" s="401"/>
      <c r="J16" s="401"/>
      <c r="K16" s="401"/>
      <c r="L16" s="401"/>
    </row>
    <row r="17" spans="2:12" ht="12.75">
      <c r="B17" s="60"/>
      <c r="C17" s="218" t="s">
        <v>148</v>
      </c>
      <c r="D17" s="266" t="s">
        <v>256</v>
      </c>
      <c r="E17" s="224">
        <v>0</v>
      </c>
      <c r="F17" s="268"/>
      <c r="G17" s="269"/>
      <c r="I17" s="401"/>
      <c r="J17" s="401"/>
      <c r="K17" s="401"/>
      <c r="L17" s="401"/>
    </row>
    <row r="18" spans="2:11" ht="12.75">
      <c r="B18" s="60"/>
      <c r="C18" s="218" t="s">
        <v>188</v>
      </c>
      <c r="D18" s="267"/>
      <c r="E18" s="224">
        <v>0</v>
      </c>
      <c r="F18" s="268"/>
      <c r="G18" s="269"/>
      <c r="H18" s="202"/>
      <c r="I18" s="208"/>
      <c r="J18" s="209"/>
      <c r="K18" s="202"/>
    </row>
    <row r="19" spans="2:11" ht="30" customHeight="1">
      <c r="B19" s="60"/>
      <c r="D19" s="225"/>
      <c r="E19" s="225"/>
      <c r="F19" s="226"/>
      <c r="G19" s="227"/>
      <c r="H19" s="202"/>
      <c r="I19" s="208"/>
      <c r="J19" s="209"/>
      <c r="K19" s="202"/>
    </row>
    <row r="20" spans="3:8" ht="58.5" customHeight="1">
      <c r="C20" s="39"/>
      <c r="E20" s="397" t="s">
        <v>257</v>
      </c>
      <c r="F20" s="398"/>
      <c r="G20" s="398"/>
      <c r="H20" s="399"/>
    </row>
    <row r="21" spans="2:14" ht="51.75" customHeight="1">
      <c r="B21" s="239" t="s">
        <v>277</v>
      </c>
      <c r="C21" s="229" t="s">
        <v>258</v>
      </c>
      <c r="D21" s="239" t="s">
        <v>259</v>
      </c>
      <c r="E21" s="239" t="s">
        <v>260</v>
      </c>
      <c r="F21" s="239" t="s">
        <v>261</v>
      </c>
      <c r="G21" s="239" t="s">
        <v>262</v>
      </c>
      <c r="H21" s="239" t="s">
        <v>263</v>
      </c>
      <c r="I21" s="239" t="s">
        <v>264</v>
      </c>
      <c r="J21" s="239" t="s">
        <v>278</v>
      </c>
      <c r="K21" s="239" t="s">
        <v>280</v>
      </c>
      <c r="M21" s="199"/>
      <c r="N21" s="199"/>
    </row>
    <row r="22" spans="1:14" ht="24.75" customHeight="1">
      <c r="A22" s="20"/>
      <c r="B22" s="282" t="s">
        <v>279</v>
      </c>
      <c r="C22" s="273" t="s">
        <v>265</v>
      </c>
      <c r="D22" s="240"/>
      <c r="E22" s="230"/>
      <c r="F22" s="230"/>
      <c r="G22" s="230"/>
      <c r="H22" s="230"/>
      <c r="I22" s="240"/>
      <c r="J22" s="240"/>
      <c r="K22" s="241"/>
      <c r="M22" s="199"/>
      <c r="N22" s="199"/>
    </row>
    <row r="23" spans="1:11" ht="27" customHeight="1">
      <c r="A23" s="20"/>
      <c r="B23" s="272"/>
      <c r="C23" s="217" t="s">
        <v>266</v>
      </c>
      <c r="D23" s="261" t="s">
        <v>27</v>
      </c>
      <c r="E23" s="252">
        <v>0.3</v>
      </c>
      <c r="F23" s="253">
        <f>E23*$E$14</f>
        <v>960</v>
      </c>
      <c r="G23" s="254">
        <f>F23*$F$14</f>
        <v>209.12481151079135</v>
      </c>
      <c r="H23" s="254">
        <f>F23*$G$14</f>
        <v>192</v>
      </c>
      <c r="I23" s="262">
        <v>50000</v>
      </c>
      <c r="J23" s="255">
        <f>I23/H23</f>
        <v>260.4166666666667</v>
      </c>
      <c r="K23" s="245" t="s">
        <v>290</v>
      </c>
    </row>
    <row r="24" spans="1:11" ht="38.25" customHeight="1">
      <c r="A24" s="20"/>
      <c r="B24" s="242"/>
      <c r="C24" s="217" t="s">
        <v>267</v>
      </c>
      <c r="D24" s="249" t="s">
        <v>27</v>
      </c>
      <c r="E24" s="256">
        <v>0.15</v>
      </c>
      <c r="F24" s="257">
        <f aca="true" t="shared" si="0" ref="F24:F33">E24*$E$14</f>
        <v>480</v>
      </c>
      <c r="G24" s="258">
        <f aca="true" t="shared" si="1" ref="G24:G32">F24*$F$14</f>
        <v>104.56240575539567</v>
      </c>
      <c r="H24" s="258">
        <f aca="true" t="shared" si="2" ref="H24:H32">F24*$G$14</f>
        <v>96</v>
      </c>
      <c r="I24" s="258">
        <v>26000</v>
      </c>
      <c r="J24" s="255">
        <f aca="true" t="shared" si="3" ref="J24:J33">I24/H24</f>
        <v>270.8333333333333</v>
      </c>
      <c r="K24" s="246" t="s">
        <v>290</v>
      </c>
    </row>
    <row r="25" spans="1:11" ht="24" customHeight="1">
      <c r="A25" s="20"/>
      <c r="B25" s="242"/>
      <c r="C25" s="201" t="s">
        <v>268</v>
      </c>
      <c r="D25" s="249" t="s">
        <v>27</v>
      </c>
      <c r="E25" s="256">
        <v>0.2</v>
      </c>
      <c r="F25" s="257">
        <f>E25*$E$14</f>
        <v>640</v>
      </c>
      <c r="G25" s="258">
        <f t="shared" si="1"/>
        <v>139.41654100719424</v>
      </c>
      <c r="H25" s="258">
        <f t="shared" si="2"/>
        <v>128</v>
      </c>
      <c r="I25" s="258">
        <v>1500</v>
      </c>
      <c r="J25" s="255">
        <f t="shared" si="3"/>
        <v>11.71875</v>
      </c>
      <c r="K25" s="246" t="s">
        <v>291</v>
      </c>
    </row>
    <row r="26" spans="1:11" ht="27.75" customHeight="1">
      <c r="A26" s="20"/>
      <c r="B26" s="242"/>
      <c r="C26" s="217" t="s">
        <v>269</v>
      </c>
      <c r="D26" s="249" t="s">
        <v>27</v>
      </c>
      <c r="E26" s="256">
        <v>0.05</v>
      </c>
      <c r="F26" s="257">
        <f t="shared" si="0"/>
        <v>160</v>
      </c>
      <c r="G26" s="258">
        <f t="shared" si="1"/>
        <v>34.85413525179856</v>
      </c>
      <c r="H26" s="258">
        <f t="shared" si="2"/>
        <v>32</v>
      </c>
      <c r="I26" s="258">
        <v>2000</v>
      </c>
      <c r="J26" s="255">
        <f t="shared" si="3"/>
        <v>62.5</v>
      </c>
      <c r="K26" s="246" t="s">
        <v>291</v>
      </c>
    </row>
    <row r="27" spans="1:11" ht="33.75" customHeight="1">
      <c r="A27" s="20"/>
      <c r="B27" s="242"/>
      <c r="C27" s="201" t="s">
        <v>270</v>
      </c>
      <c r="D27" s="249" t="s">
        <v>27</v>
      </c>
      <c r="E27" s="256">
        <v>0.05</v>
      </c>
      <c r="F27" s="257">
        <f t="shared" si="0"/>
        <v>160</v>
      </c>
      <c r="G27" s="258">
        <f t="shared" si="1"/>
        <v>34.85413525179856</v>
      </c>
      <c r="H27" s="258">
        <f t="shared" si="2"/>
        <v>32</v>
      </c>
      <c r="I27" s="258">
        <v>1500</v>
      </c>
      <c r="J27" s="255">
        <f t="shared" si="3"/>
        <v>46.875</v>
      </c>
      <c r="K27" s="246" t="s">
        <v>291</v>
      </c>
    </row>
    <row r="28" spans="1:11" ht="34.5" customHeight="1">
      <c r="A28" s="20"/>
      <c r="B28" s="20"/>
      <c r="C28" s="217" t="s">
        <v>271</v>
      </c>
      <c r="D28" s="250" t="s">
        <v>28</v>
      </c>
      <c r="E28" s="256">
        <v>0.05</v>
      </c>
      <c r="F28" s="257">
        <f t="shared" si="0"/>
        <v>160</v>
      </c>
      <c r="G28" s="258">
        <f t="shared" si="1"/>
        <v>34.85413525179856</v>
      </c>
      <c r="H28" s="258">
        <f t="shared" si="2"/>
        <v>32</v>
      </c>
      <c r="I28" s="258">
        <v>0</v>
      </c>
      <c r="J28" s="255">
        <f t="shared" si="3"/>
        <v>0</v>
      </c>
      <c r="K28" s="246" t="s">
        <v>291</v>
      </c>
    </row>
    <row r="29" spans="1:11" ht="66" customHeight="1">
      <c r="A29" s="20"/>
      <c r="C29" s="201" t="s">
        <v>272</v>
      </c>
      <c r="D29" s="250" t="s">
        <v>28</v>
      </c>
      <c r="E29" s="256">
        <v>0.05</v>
      </c>
      <c r="F29" s="257">
        <f t="shared" si="0"/>
        <v>160</v>
      </c>
      <c r="G29" s="258">
        <f t="shared" si="1"/>
        <v>34.85413525179856</v>
      </c>
      <c r="H29" s="258">
        <f t="shared" si="2"/>
        <v>32</v>
      </c>
      <c r="I29" s="258">
        <v>0</v>
      </c>
      <c r="J29" s="255">
        <f t="shared" si="3"/>
        <v>0</v>
      </c>
      <c r="K29" s="246" t="s">
        <v>291</v>
      </c>
    </row>
    <row r="30" spans="1:11" s="200" customFormat="1" ht="39" customHeight="1">
      <c r="A30" s="243"/>
      <c r="C30" s="201" t="s">
        <v>273</v>
      </c>
      <c r="D30" s="250" t="s">
        <v>28</v>
      </c>
      <c r="E30" s="259">
        <v>0.05</v>
      </c>
      <c r="F30" s="257">
        <f t="shared" si="0"/>
        <v>160</v>
      </c>
      <c r="G30" s="258">
        <f t="shared" si="1"/>
        <v>34.85413525179856</v>
      </c>
      <c r="H30" s="258">
        <f t="shared" si="2"/>
        <v>32</v>
      </c>
      <c r="I30" s="258">
        <v>0</v>
      </c>
      <c r="J30" s="255">
        <f t="shared" si="3"/>
        <v>0</v>
      </c>
      <c r="K30" s="246" t="s">
        <v>292</v>
      </c>
    </row>
    <row r="31" spans="1:11" s="200" customFormat="1" ht="31.5" customHeight="1">
      <c r="A31" s="243"/>
      <c r="C31" s="201" t="s">
        <v>274</v>
      </c>
      <c r="D31" s="250" t="s">
        <v>28</v>
      </c>
      <c r="E31" s="259">
        <v>0.02</v>
      </c>
      <c r="F31" s="257">
        <f t="shared" si="0"/>
        <v>64</v>
      </c>
      <c r="G31" s="258">
        <f t="shared" si="1"/>
        <v>13.941654100719424</v>
      </c>
      <c r="H31" s="258">
        <f t="shared" si="2"/>
        <v>12.8</v>
      </c>
      <c r="I31" s="258">
        <v>0</v>
      </c>
      <c r="J31" s="255">
        <f t="shared" si="3"/>
        <v>0</v>
      </c>
      <c r="K31" s="246" t="s">
        <v>291</v>
      </c>
    </row>
    <row r="32" spans="1:11" s="200" customFormat="1" ht="48.75" customHeight="1">
      <c r="A32" s="243"/>
      <c r="C32" s="201" t="s">
        <v>275</v>
      </c>
      <c r="D32" s="250" t="s">
        <v>28</v>
      </c>
      <c r="E32" s="259">
        <v>0.05</v>
      </c>
      <c r="F32" s="257">
        <f t="shared" si="0"/>
        <v>160</v>
      </c>
      <c r="G32" s="258">
        <f t="shared" si="1"/>
        <v>34.85413525179856</v>
      </c>
      <c r="H32" s="258">
        <f t="shared" si="2"/>
        <v>32</v>
      </c>
      <c r="I32" s="258">
        <v>0</v>
      </c>
      <c r="J32" s="255">
        <f t="shared" si="3"/>
        <v>0</v>
      </c>
      <c r="K32" s="246" t="s">
        <v>292</v>
      </c>
    </row>
    <row r="33" spans="1:11" s="200" customFormat="1" ht="48.75" customHeight="1">
      <c r="A33" s="243"/>
      <c r="C33" s="201" t="s">
        <v>276</v>
      </c>
      <c r="D33" s="250" t="s">
        <v>28</v>
      </c>
      <c r="E33" s="259">
        <v>0.02</v>
      </c>
      <c r="F33" s="257">
        <f t="shared" si="0"/>
        <v>64</v>
      </c>
      <c r="G33" s="258">
        <f>F33*$F$14</f>
        <v>13.941654100719424</v>
      </c>
      <c r="H33" s="258">
        <f>F33*$G$14</f>
        <v>12.8</v>
      </c>
      <c r="I33" s="258">
        <v>0</v>
      </c>
      <c r="J33" s="255">
        <f t="shared" si="3"/>
        <v>0</v>
      </c>
      <c r="K33" s="246" t="s">
        <v>291</v>
      </c>
    </row>
    <row r="34" spans="1:11" s="200" customFormat="1" ht="12.75" customHeight="1">
      <c r="A34" s="243"/>
      <c r="C34" s="201"/>
      <c r="D34" s="250"/>
      <c r="E34" s="259"/>
      <c r="F34" s="257"/>
      <c r="G34" s="258"/>
      <c r="H34" s="258"/>
      <c r="I34" s="258"/>
      <c r="J34" s="255"/>
      <c r="K34" s="246"/>
    </row>
    <row r="35" spans="1:11" s="200" customFormat="1" ht="12.75" customHeight="1">
      <c r="A35" s="243"/>
      <c r="C35" s="201"/>
      <c r="D35" s="250"/>
      <c r="E35" s="259"/>
      <c r="F35" s="257"/>
      <c r="G35" s="258"/>
      <c r="H35" s="258"/>
      <c r="I35" s="258"/>
      <c r="J35" s="255"/>
      <c r="K35" s="246"/>
    </row>
    <row r="36" spans="1:11" s="200" customFormat="1" ht="12.75" customHeight="1">
      <c r="A36" s="243"/>
      <c r="C36" s="201"/>
      <c r="D36" s="250"/>
      <c r="E36" s="259"/>
      <c r="F36" s="257"/>
      <c r="G36" s="258"/>
      <c r="H36" s="258"/>
      <c r="I36" s="258"/>
      <c r="J36" s="255"/>
      <c r="K36" s="246"/>
    </row>
    <row r="37" spans="1:11" s="200" customFormat="1" ht="12.75" customHeight="1">
      <c r="A37" s="243"/>
      <c r="C37" s="201"/>
      <c r="D37" s="249"/>
      <c r="E37" s="247"/>
      <c r="F37" s="247"/>
      <c r="G37" s="247"/>
      <c r="H37" s="247"/>
      <c r="I37" s="247"/>
      <c r="J37" s="255"/>
      <c r="K37" s="247"/>
    </row>
    <row r="38" spans="1:11" s="200" customFormat="1" ht="29.25" customHeight="1">
      <c r="A38" s="243"/>
      <c r="B38" s="283" t="s">
        <v>281</v>
      </c>
      <c r="C38" s="274" t="s">
        <v>282</v>
      </c>
      <c r="D38" s="233"/>
      <c r="E38" s="234"/>
      <c r="F38" s="235"/>
      <c r="G38" s="236"/>
      <c r="H38" s="237"/>
      <c r="I38" s="237"/>
      <c r="J38" s="238"/>
      <c r="K38" s="248"/>
    </row>
    <row r="39" spans="1:11" ht="36" customHeight="1">
      <c r="A39" s="20"/>
      <c r="B39" s="272"/>
      <c r="C39" s="281" t="s">
        <v>283</v>
      </c>
      <c r="D39" s="251" t="s">
        <v>27</v>
      </c>
      <c r="E39" s="252">
        <v>0.15</v>
      </c>
      <c r="F39" s="253">
        <f>E39*$E$12</f>
        <v>525</v>
      </c>
      <c r="G39" s="254">
        <f>F39*$F$12</f>
        <v>282.7933273381295</v>
      </c>
      <c r="H39" s="254">
        <f>F39*$G$12</f>
        <v>99.75</v>
      </c>
      <c r="I39" s="254">
        <v>800</v>
      </c>
      <c r="J39" s="255">
        <f>I39/H39</f>
        <v>8.020050125313283</v>
      </c>
      <c r="K39" s="246" t="s">
        <v>293</v>
      </c>
    </row>
    <row r="40" spans="1:11" ht="60.75" customHeight="1">
      <c r="A40" s="20"/>
      <c r="C40" s="201" t="s">
        <v>284</v>
      </c>
      <c r="D40" s="250" t="s">
        <v>27</v>
      </c>
      <c r="E40" s="256">
        <v>0.1</v>
      </c>
      <c r="F40" s="257">
        <f aca="true" t="shared" si="4" ref="F40:F46">E40*$E$12</f>
        <v>350</v>
      </c>
      <c r="G40" s="258">
        <f aca="true" t="shared" si="5" ref="G40:G46">F40*$F$12</f>
        <v>188.52888489208632</v>
      </c>
      <c r="H40" s="258">
        <f aca="true" t="shared" si="6" ref="H40:H46">F40*$G$12</f>
        <v>66.5</v>
      </c>
      <c r="I40" s="258">
        <v>500</v>
      </c>
      <c r="J40" s="255">
        <f aca="true" t="shared" si="7" ref="J40:J46">I40/H40</f>
        <v>7.518796992481203</v>
      </c>
      <c r="K40" s="246" t="s">
        <v>294</v>
      </c>
    </row>
    <row r="41" spans="1:11" ht="49.5" customHeight="1">
      <c r="A41" s="20"/>
      <c r="C41" s="201" t="s">
        <v>295</v>
      </c>
      <c r="D41" s="250" t="s">
        <v>27</v>
      </c>
      <c r="E41" s="256">
        <v>0.06</v>
      </c>
      <c r="F41" s="257">
        <f>E41*$E$12</f>
        <v>210</v>
      </c>
      <c r="G41" s="258">
        <f>F41*$F$12</f>
        <v>113.11733093525179</v>
      </c>
      <c r="H41" s="258">
        <f>F41*$G$12</f>
        <v>39.9</v>
      </c>
      <c r="I41" s="258">
        <v>700</v>
      </c>
      <c r="J41" s="255">
        <f>I41/H41</f>
        <v>17.54385964912281</v>
      </c>
      <c r="K41" s="246" t="s">
        <v>291</v>
      </c>
    </row>
    <row r="42" spans="1:11" ht="48" customHeight="1">
      <c r="A42" s="20"/>
      <c r="C42" s="201" t="s">
        <v>285</v>
      </c>
      <c r="D42" s="250" t="s">
        <v>27</v>
      </c>
      <c r="E42" s="259">
        <v>0.02</v>
      </c>
      <c r="F42" s="257">
        <f t="shared" si="4"/>
        <v>70</v>
      </c>
      <c r="G42" s="258">
        <f t="shared" si="5"/>
        <v>37.70577697841726</v>
      </c>
      <c r="H42" s="258">
        <f t="shared" si="6"/>
        <v>13.3</v>
      </c>
      <c r="I42" s="258">
        <v>200</v>
      </c>
      <c r="J42" s="255">
        <f t="shared" si="7"/>
        <v>15.037593984962406</v>
      </c>
      <c r="K42" s="246" t="s">
        <v>291</v>
      </c>
    </row>
    <row r="43" spans="1:11" ht="47.25" customHeight="1">
      <c r="A43" s="20"/>
      <c r="C43" s="201" t="s">
        <v>286</v>
      </c>
      <c r="D43" s="250" t="s">
        <v>28</v>
      </c>
      <c r="E43" s="256">
        <v>0.04</v>
      </c>
      <c r="F43" s="257">
        <f t="shared" si="4"/>
        <v>140</v>
      </c>
      <c r="G43" s="258">
        <f t="shared" si="5"/>
        <v>75.41155395683452</v>
      </c>
      <c r="H43" s="258">
        <f t="shared" si="6"/>
        <v>26.6</v>
      </c>
      <c r="I43" s="258">
        <v>0</v>
      </c>
      <c r="J43" s="255">
        <f t="shared" si="7"/>
        <v>0</v>
      </c>
      <c r="K43" s="246" t="s">
        <v>291</v>
      </c>
    </row>
    <row r="44" spans="1:11" ht="31.5" customHeight="1">
      <c r="A44" s="20"/>
      <c r="C44" s="333" t="s">
        <v>29</v>
      </c>
      <c r="D44" s="250" t="s">
        <v>28</v>
      </c>
      <c r="E44" s="260">
        <v>0.02</v>
      </c>
      <c r="F44" s="257">
        <f t="shared" si="4"/>
        <v>70</v>
      </c>
      <c r="G44" s="258">
        <f t="shared" si="5"/>
        <v>37.70577697841726</v>
      </c>
      <c r="H44" s="258">
        <f t="shared" si="6"/>
        <v>13.3</v>
      </c>
      <c r="I44" s="258">
        <v>0</v>
      </c>
      <c r="J44" s="255">
        <f t="shared" si="7"/>
        <v>0</v>
      </c>
      <c r="K44" s="246" t="s">
        <v>291</v>
      </c>
    </row>
    <row r="45" spans="1:11" ht="24.75" customHeight="1">
      <c r="A45" s="20"/>
      <c r="C45" s="201" t="s">
        <v>287</v>
      </c>
      <c r="D45" s="250" t="s">
        <v>28</v>
      </c>
      <c r="E45" s="256">
        <v>0.1</v>
      </c>
      <c r="F45" s="257">
        <f t="shared" si="4"/>
        <v>350</v>
      </c>
      <c r="G45" s="258">
        <f t="shared" si="5"/>
        <v>188.52888489208632</v>
      </c>
      <c r="H45" s="258">
        <f t="shared" si="6"/>
        <v>66.5</v>
      </c>
      <c r="I45" s="258">
        <v>0</v>
      </c>
      <c r="J45" s="255">
        <f t="shared" si="7"/>
        <v>0</v>
      </c>
      <c r="K45" s="246" t="s">
        <v>291</v>
      </c>
    </row>
    <row r="46" spans="1:11" ht="36">
      <c r="A46" s="20"/>
      <c r="C46" s="201" t="s">
        <v>288</v>
      </c>
      <c r="D46" s="250" t="s">
        <v>28</v>
      </c>
      <c r="E46" s="260">
        <v>0.03</v>
      </c>
      <c r="F46" s="257">
        <f t="shared" si="4"/>
        <v>105</v>
      </c>
      <c r="G46" s="258">
        <f t="shared" si="5"/>
        <v>56.55866546762589</v>
      </c>
      <c r="H46" s="258">
        <f t="shared" si="6"/>
        <v>19.95</v>
      </c>
      <c r="I46" s="258">
        <v>0</v>
      </c>
      <c r="J46" s="255">
        <f t="shared" si="7"/>
        <v>0</v>
      </c>
      <c r="K46" s="246" t="s">
        <v>291</v>
      </c>
    </row>
    <row r="47" spans="1:11" ht="12.75">
      <c r="A47" s="20"/>
      <c r="C47" s="201"/>
      <c r="D47" s="249"/>
      <c r="E47" s="249"/>
      <c r="F47" s="257"/>
      <c r="G47" s="258"/>
      <c r="H47" s="258"/>
      <c r="I47" s="249"/>
      <c r="J47" s="255"/>
      <c r="K47" s="250"/>
    </row>
    <row r="48" spans="1:11" ht="12.75">
      <c r="A48" s="20"/>
      <c r="C48" s="201"/>
      <c r="D48" s="260"/>
      <c r="E48" s="249"/>
      <c r="F48" s="257"/>
      <c r="G48" s="258"/>
      <c r="H48" s="258"/>
      <c r="I48" s="258"/>
      <c r="J48" s="255"/>
      <c r="K48" s="250"/>
    </row>
    <row r="49" spans="1:11" ht="12.75">
      <c r="A49" s="20"/>
      <c r="B49" s="60"/>
      <c r="C49" s="201"/>
      <c r="D49" s="249"/>
      <c r="E49" s="249"/>
      <c r="F49" s="257"/>
      <c r="G49" s="258"/>
      <c r="H49" s="258"/>
      <c r="I49" s="249"/>
      <c r="J49" s="255"/>
      <c r="K49" s="250"/>
    </row>
    <row r="50" spans="1:11" ht="12.75">
      <c r="A50" s="20"/>
      <c r="B50" s="244"/>
      <c r="C50" s="201"/>
      <c r="D50" s="260"/>
      <c r="E50" s="249"/>
      <c r="F50" s="257"/>
      <c r="G50" s="258"/>
      <c r="H50" s="258"/>
      <c r="I50" s="258"/>
      <c r="J50" s="255"/>
      <c r="K50" s="250"/>
    </row>
    <row r="51" ht="12.75">
      <c r="B51" s="60"/>
    </row>
    <row r="52" spans="2:9" ht="12.75">
      <c r="B52" s="60"/>
      <c r="C52" s="219"/>
      <c r="D52" s="220"/>
      <c r="E52" s="220"/>
      <c r="F52" s="220"/>
      <c r="G52" s="220"/>
      <c r="I52" s="57"/>
    </row>
    <row r="53" spans="3:11" ht="12.75">
      <c r="C53" s="221"/>
      <c r="D53" s="222"/>
      <c r="E53" s="222"/>
      <c r="F53" s="223"/>
      <c r="G53" s="220"/>
      <c r="J53" s="203"/>
      <c r="K53" s="59"/>
    </row>
    <row r="54" spans="3:10" ht="12.75">
      <c r="C54" s="221"/>
      <c r="D54" s="222"/>
      <c r="E54" s="222"/>
      <c r="F54" s="223"/>
      <c r="G54" s="220"/>
      <c r="J54" s="203"/>
    </row>
    <row r="55" spans="3:11" ht="42.75" customHeight="1">
      <c r="C55" s="60"/>
      <c r="D55" s="60"/>
      <c r="E55" s="60"/>
      <c r="F55" s="60"/>
      <c r="G55" s="60"/>
      <c r="J55" s="204"/>
      <c r="K55" s="59"/>
    </row>
    <row r="56" spans="2:10" ht="12.75">
      <c r="B56" s="60"/>
      <c r="C56" s="205"/>
      <c r="D56" s="216"/>
      <c r="E56" s="216"/>
      <c r="F56" s="60"/>
      <c r="G56" s="206"/>
      <c r="H56" s="60"/>
      <c r="I56" s="207"/>
      <c r="J56" s="207"/>
    </row>
    <row r="57" spans="2:10" ht="12" customHeight="1">
      <c r="B57" s="60"/>
      <c r="C57" s="205"/>
      <c r="D57" s="216"/>
      <c r="E57" s="216"/>
      <c r="F57" s="60"/>
      <c r="G57" s="206"/>
      <c r="H57" s="60"/>
      <c r="J57" s="60"/>
    </row>
    <row r="58" spans="2:10" ht="12.75">
      <c r="B58" s="60"/>
      <c r="C58" s="60"/>
      <c r="D58" s="216"/>
      <c r="E58" s="216"/>
      <c r="F58" s="60"/>
      <c r="G58" s="60"/>
      <c r="J58" s="60"/>
    </row>
    <row r="59" spans="2:10" ht="12.75">
      <c r="B59" s="60"/>
      <c r="C59" s="60"/>
      <c r="D59" s="216"/>
      <c r="E59" s="216"/>
      <c r="F59" s="60"/>
      <c r="G59" s="60"/>
      <c r="H59" s="60"/>
      <c r="I59" s="60"/>
      <c r="J59" s="60"/>
    </row>
    <row r="60" spans="3:7" ht="12.75">
      <c r="C60" s="60"/>
      <c r="D60" s="216"/>
      <c r="E60" s="216"/>
      <c r="F60" s="60"/>
      <c r="G60" s="60"/>
    </row>
    <row r="61" spans="3:7" ht="12.75">
      <c r="C61" s="60"/>
      <c r="D61" s="60"/>
      <c r="E61" s="60"/>
      <c r="F61" s="60"/>
      <c r="G61" s="60"/>
    </row>
    <row r="62" ht="12.75">
      <c r="H62" s="60"/>
    </row>
  </sheetData>
  <sheetProtection/>
  <mergeCells count="3">
    <mergeCell ref="E20:H20"/>
    <mergeCell ref="C2:J2"/>
    <mergeCell ref="I13:L17"/>
  </mergeCells>
  <printOptions/>
  <pageMargins left="0.7" right="0.7" top="0.75" bottom="0.75" header="0.3" footer="0.3"/>
  <pageSetup horizontalDpi="1200" verticalDpi="12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aleksejs</cp:lastModifiedBy>
  <cp:lastPrinted>2009-08-11T08:39:04Z</cp:lastPrinted>
  <dcterms:created xsi:type="dcterms:W3CDTF">2002-07-23T19:14:33Z</dcterms:created>
  <dcterms:modified xsi:type="dcterms:W3CDTF">2015-02-17T12:42:52Z</dcterms:modified>
  <cp:category/>
  <cp:version/>
  <cp:contentType/>
  <cp:contentStatus/>
</cp:coreProperties>
</file>